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120" yWindow="105" windowWidth="15120" windowHeight="7590" activeTab="0"/>
  </bookViews>
  <sheets>
    <sheet name="Лист1" sheetId="1" r:id="rId1"/>
  </sheets>
  <definedNames/>
  <calcPr fullCalcOnLoad="1"/>
</workbook>
</file>

<file path=xl/sharedStrings.xml><?xml version="1.0" encoding="utf-8"?>
<sst xmlns="http://schemas.openxmlformats.org/spreadsheetml/2006/main" count="72" uniqueCount="45">
  <si>
    <t>№ п/п</t>
  </si>
  <si>
    <t>земельный участок</t>
  </si>
  <si>
    <t>бизнес объект</t>
  </si>
  <si>
    <t>Возврат переплаченного налога</t>
  </si>
  <si>
    <t>2022 г.</t>
  </si>
  <si>
    <t>2023 г.</t>
  </si>
  <si>
    <t>2024 г.</t>
  </si>
  <si>
    <t>2025 г.</t>
  </si>
  <si>
    <t>2026 г.</t>
  </si>
  <si>
    <t>2019 г.</t>
  </si>
  <si>
    <t>2020 г.</t>
  </si>
  <si>
    <t>2021 г.</t>
  </si>
  <si>
    <t>2018 г.</t>
  </si>
  <si>
    <t>Налог с кадастровой стоимости</t>
  </si>
  <si>
    <t>Налог с рыночной стоимости</t>
  </si>
  <si>
    <t>Наименование объекта</t>
  </si>
  <si>
    <t>Налог с кадастровой стоимости объекта в год</t>
  </si>
  <si>
    <t>Налог с рыночной стоимости объекта в год</t>
  </si>
  <si>
    <r>
      <rPr>
        <b/>
        <vertAlign val="superscript"/>
        <sz val="14"/>
        <color indexed="8"/>
        <rFont val="Arial"/>
        <family val="2"/>
      </rPr>
      <t>1</t>
    </r>
    <r>
      <rPr>
        <sz val="14"/>
        <color indexed="8"/>
        <rFont val="Arial"/>
        <family val="2"/>
      </rPr>
      <t>Узнать ставку налога в зависимости от объекта и его назначения вы можете на сайте Федеральной налоговой службы по конкретному региону https://www.nalog.ru/rn77/service/tax/</t>
    </r>
  </si>
  <si>
    <r>
      <rPr>
        <b/>
        <vertAlign val="superscript"/>
        <sz val="14"/>
        <color indexed="8"/>
        <rFont val="Arial"/>
        <family val="2"/>
      </rPr>
      <t>3</t>
    </r>
    <r>
      <rPr>
        <sz val="14"/>
        <color indexed="8"/>
        <rFont val="Arial"/>
        <family val="2"/>
      </rPr>
      <t>Объекты недвижимости, зарегистрированные ранее 2018 года, не рассматриваются для переоценки, т.к. их кадастровую стоимость уже изменить нельзя (правило оспаривания кадастровой стоимости: в течение 5 лет с даты утверждения)</t>
    </r>
  </si>
  <si>
    <r>
      <rPr>
        <b/>
        <vertAlign val="superscript"/>
        <sz val="14"/>
        <color indexed="8"/>
        <rFont val="Arial"/>
        <family val="2"/>
      </rPr>
      <t xml:space="preserve">4 </t>
    </r>
    <r>
      <rPr>
        <sz val="14"/>
        <color indexed="8"/>
        <rFont val="Arial"/>
        <family val="2"/>
      </rPr>
      <t>В зависимости от периода возможного изменения рыночной стоимости объекта: в соответствии с ст. 24.12 Федерального закона от 29.07.1998 г. №135-ФЗ (ред. от 03.08.2018 г.) "Об оценочной деятельности в РФ" переоценка земель проводится не чаще 1 раза в 3 года; по истечении этого периода стоимость имущества может быть пересмотрена</t>
    </r>
  </si>
  <si>
    <r>
      <rPr>
        <b/>
        <vertAlign val="superscript"/>
        <sz val="14"/>
        <color indexed="8"/>
        <rFont val="Arial"/>
        <family val="2"/>
      </rPr>
      <t>5</t>
    </r>
    <r>
      <rPr>
        <sz val="14"/>
        <color indexed="8"/>
        <rFont val="Arial"/>
        <family val="2"/>
      </rPr>
      <t xml:space="preserve">Изменить вручную необходимо либо столбец </t>
    </r>
    <r>
      <rPr>
        <i/>
        <sz val="14"/>
        <color indexed="8"/>
        <rFont val="Arial"/>
        <family val="2"/>
      </rPr>
      <t>"Предполагаемый процент понижения стоимости объекта после принятия кадастровой стоимости равной рыночной",</t>
    </r>
    <r>
      <rPr>
        <sz val="14"/>
        <color indexed="8"/>
        <rFont val="Arial"/>
        <family val="2"/>
      </rPr>
      <t xml:space="preserve"> либо столбец </t>
    </r>
    <r>
      <rPr>
        <i/>
        <sz val="14"/>
        <color indexed="8"/>
        <rFont val="Arial"/>
        <family val="2"/>
      </rPr>
      <t>"Рыночная стоимость объекта (предполагаемая)"</t>
    </r>
  </si>
  <si>
    <r>
      <rPr>
        <b/>
        <vertAlign val="superscript"/>
        <sz val="14"/>
        <color indexed="8"/>
        <rFont val="Arial"/>
        <family val="2"/>
      </rPr>
      <t>6</t>
    </r>
    <r>
      <rPr>
        <sz val="14"/>
        <color indexed="8"/>
        <rFont val="Arial"/>
        <family val="2"/>
      </rPr>
      <t>В Ростовской области завершены работы по определению кадастровой стоимости всех учтенных в Едином государственном реестре недвижимости (ЕГРН) зданий, помещений, сооружений, объектов незавершенного строительства, машиномест.
Прошлая кадастровая оценка производилась более семи лет назад. Действующая методология не предусматривает преемственность результатов прежних оценок, поэтому сравнивать полученную кадастровую стоимость объекта недвижимости необходимо с рыночной ценой аналогичных объектов по состоянию на 1 января 2023 года.
На официальном портале Правительства Ростовской области 13 сентября появилась публикация «Жители Дона могут ознакомиться с проектом отчета об итогах кадастровой оценки объектов недвижимости»:
https://www.donland.ru/news/23959/
Узнать предварительную оценку кадастровой стоимости объекта недвижимости можно, перейдя по ссылке: https://razvitie-ro.donland.ru/activity/42500/
Любое заинтересованное лицо вправе предоставить свои замечания к проекту отчета о новой кадастровой стоимости в ГБУ РО «Центр содействия развитию имущественно-земельных отношений Ростовской области» до 06 октября 2023 года.
Порядок предоставления замечаний приведен здесь:
https://razvitie-ro.donland.ru/presscenter/news/203966/</t>
    </r>
  </si>
  <si>
    <t>Выгода от оспаривания стоимости в текущем году</t>
  </si>
  <si>
    <r>
      <t>Итого выгода от снижения кадастровой стоимости</t>
    </r>
    <r>
      <rPr>
        <vertAlign val="superscript"/>
        <sz val="10"/>
        <color indexed="8"/>
        <rFont val="Arial"/>
        <family val="2"/>
      </rPr>
      <t>7</t>
    </r>
  </si>
  <si>
    <r>
      <t>Итого выгода от снижения кадастровой стоимости при ее оспаривании в 2024 году</t>
    </r>
    <r>
      <rPr>
        <b/>
        <vertAlign val="superscript"/>
        <sz val="10"/>
        <color indexed="8"/>
        <rFont val="Arial"/>
        <family val="2"/>
      </rPr>
      <t>7</t>
    </r>
  </si>
  <si>
    <t>Примечания:</t>
  </si>
  <si>
    <r>
      <t xml:space="preserve">Налог с рыночной стоимости </t>
    </r>
    <r>
      <rPr>
        <b/>
        <sz val="11"/>
        <color indexed="8"/>
        <rFont val="Arial"/>
        <family val="2"/>
      </rPr>
      <t>при условии оспаривания к/с в 2024 г.</t>
    </r>
  </si>
  <si>
    <r>
      <rPr>
        <b/>
        <vertAlign val="superscript"/>
        <sz val="14"/>
        <rFont val="Arial"/>
        <family val="2"/>
      </rPr>
      <t>2</t>
    </r>
    <r>
      <rPr>
        <sz val="14"/>
        <rFont val="Arial"/>
        <family val="2"/>
      </rPr>
      <t>Указываются расходы, необходимые для проведения всех необходимых процедур, включая стоимость экспертиз, расходов на услуги представителей, в случае судебного разбирательства, и прочее. Размер суммы может изменяться в каждом конкретном случае. Размер расходов приведен для примера исходя из средних цен: 40 000 р. досудебная оценка + 45 000 р. судебная экспертиза + 80 000 р. работа юристов = 165 000 р. Возможна повторная экспертиза + 45 000 р.</t>
    </r>
  </si>
  <si>
    <t>Земельный участок юридического лица</t>
  </si>
  <si>
    <t>Бизнес объект (коммерческая недвижимость физических лиц и прочая недвижимость организаций)</t>
  </si>
  <si>
    <t>Данные в графах, окрашенных "зеленым" цветом Вы можете менять вручную исходя из Ваших показателей</t>
  </si>
  <si>
    <r>
      <t xml:space="preserve">Год определения кадастровой стоимости объекта = год регистрации объекта </t>
    </r>
    <r>
      <rPr>
        <b/>
        <i/>
        <sz val="10"/>
        <color indexed="8"/>
        <rFont val="Arial"/>
        <family val="2"/>
      </rPr>
      <t>(для капитальных строений)</t>
    </r>
    <r>
      <rPr>
        <b/>
        <i/>
        <vertAlign val="superscript"/>
        <sz val="10"/>
        <color indexed="8"/>
        <rFont val="Arial"/>
        <family val="2"/>
      </rPr>
      <t>3</t>
    </r>
  </si>
  <si>
    <r>
      <t>Кадастровая стоимость объекта в рублях по данным ЕГРН</t>
    </r>
    <r>
      <rPr>
        <b/>
        <vertAlign val="superscript"/>
        <sz val="10"/>
        <color indexed="8"/>
        <rFont val="Arial"/>
        <family val="2"/>
      </rPr>
      <t>4</t>
    </r>
  </si>
  <si>
    <r>
      <t>Ставка налога на недвижимость в соответствии с законодательными актами</t>
    </r>
    <r>
      <rPr>
        <b/>
        <vertAlign val="superscript"/>
        <sz val="10"/>
        <color indexed="8"/>
        <rFont val="Arial"/>
        <family val="2"/>
      </rPr>
      <t>1</t>
    </r>
  </si>
  <si>
    <r>
      <t>Предполагаемый процент понижения стоимости объекта после принятия кадастровой стоимости равной рыночной</t>
    </r>
    <r>
      <rPr>
        <b/>
        <vertAlign val="superscript"/>
        <sz val="10"/>
        <color indexed="8"/>
        <rFont val="Arial"/>
        <family val="2"/>
      </rPr>
      <t>5</t>
    </r>
  </si>
  <si>
    <r>
      <t>Расходы связанные со снижением стоимости кадастровой стоимости объекта до уровня рыночной стоимости</t>
    </r>
    <r>
      <rPr>
        <b/>
        <vertAlign val="superscript"/>
        <sz val="10"/>
        <color indexed="8"/>
        <rFont val="Arial"/>
        <family val="2"/>
      </rPr>
      <t>2</t>
    </r>
  </si>
  <si>
    <r>
      <t>Рыночная стоимость объекта (предполагаемая)</t>
    </r>
    <r>
      <rPr>
        <b/>
        <vertAlign val="superscript"/>
        <sz val="10"/>
        <color indexed="8"/>
        <rFont val="Arial"/>
        <family val="2"/>
      </rPr>
      <t>5</t>
    </r>
  </si>
  <si>
    <r>
      <t xml:space="preserve">Кадастровая стоимость объекта в рублях по данным переоценки 2023 г. </t>
    </r>
    <r>
      <rPr>
        <b/>
        <i/>
        <sz val="10"/>
        <color indexed="8"/>
        <rFont val="Arial"/>
        <family val="2"/>
      </rPr>
      <t>(для капитальных строений)</t>
    </r>
    <r>
      <rPr>
        <b/>
        <i/>
        <vertAlign val="superscript"/>
        <sz val="10"/>
        <color indexed="8"/>
        <rFont val="Arial"/>
        <family val="2"/>
      </rPr>
      <t>6</t>
    </r>
  </si>
  <si>
    <t>Земельный участок</t>
  </si>
  <si>
    <t>Бизнес объект</t>
  </si>
  <si>
    <t>Расчётчик материальной выгоды от снижения кадастровой стоимости объекта (коммерческой недвижимости)*</t>
  </si>
  <si>
    <t>*Расчёт действителен на 25.09.2023 г.</t>
  </si>
  <si>
    <r>
      <rPr>
        <vertAlign val="superscript"/>
        <sz val="14"/>
        <color indexed="8"/>
        <rFont val="Arial"/>
        <family val="2"/>
      </rPr>
      <t>7</t>
    </r>
    <r>
      <rPr>
        <sz val="14"/>
        <color indexed="8"/>
        <rFont val="Arial"/>
        <family val="2"/>
      </rPr>
      <t xml:space="preserve">Расчёт выгоды от оспаривания кадастровой стоимости земельных участков: 
1. Экономию от оспаривания кадастровой стоимости необходимо считать только с периода 2024 г. (включая), т.к. за налоговый период 2023 г. налог будет считаться по старой кадастровой оценке (это при условии, что кадастровая стоимость увеличилась по сравнению с прошлыми периодами, что встречается в 99% случаев);
2. В расчёт экономии от оспаривания входит: экономия от меньшей суммы налога к уплате с налогового периода 2024 г. + 1 год (до проведения новой кадастровой оценки).
Расчёт выгоды от оспаривания кадастровой стоимости бизнес объектов: 
1. В расчёт экономии при оспаривании действующей кадастровой стоимости (до утверждения новой в конце 2023 г.) войдет: экономия от пересчета налога и его возврата за периоды до 2022 г. (включая); экономия от разницы в сумме налога к уплате в бюджет в 2023 г. (включая).
2. В расчёт экономии при оспаривании новой кадастровой стоимости, которая будет утверждена в конце 2023 г., войдет: экономия от разницы в сумме налога к уплате в бюджет с налогового периода 2024 г. (включая) и до 2026 г. (включая) - новой переоценки. </t>
    </r>
  </si>
  <si>
    <t>По Ростовской области</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</si>
</sst>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quot;р.&quot;"/>
    <numFmt numFmtId="173" formatCode="0.0%"/>
    <numFmt numFmtId="174" formatCode="[$-FC19]d\ mmmm\ yyyy\ &quot;г.&quot;"/>
    <numFmt numFmtId="175" formatCode="mmm/yyyy"/>
    <numFmt numFmtId="176" formatCode="0.000"/>
    <numFmt numFmtId="177" formatCode="0.0"/>
    <numFmt numFmtId="178" formatCode="[$-F800]dddd\,\ mmmm\ dd\,\ yyyy"/>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0.00\ &quot;₽&quot;"/>
  </numFmts>
  <fonts count="67">
    <font>
      <sz val="11"/>
      <color theme="1"/>
      <name val="Calibri"/>
      <family val="2"/>
    </font>
    <font>
      <sz val="11"/>
      <color indexed="8"/>
      <name val="Calibri"/>
      <family val="2"/>
    </font>
    <font>
      <b/>
      <sz val="10"/>
      <color indexed="8"/>
      <name val="Arial"/>
      <family val="2"/>
    </font>
    <font>
      <b/>
      <vertAlign val="superscript"/>
      <sz val="10"/>
      <color indexed="8"/>
      <name val="Arial"/>
      <family val="2"/>
    </font>
    <font>
      <sz val="11"/>
      <name val="Arial"/>
      <family val="2"/>
    </font>
    <font>
      <sz val="14"/>
      <color indexed="8"/>
      <name val="Arial"/>
      <family val="2"/>
    </font>
    <font>
      <vertAlign val="superscript"/>
      <sz val="14"/>
      <color indexed="8"/>
      <name val="Arial"/>
      <family val="2"/>
    </font>
    <font>
      <sz val="14"/>
      <name val="Arial"/>
      <family val="2"/>
    </font>
    <font>
      <b/>
      <sz val="11"/>
      <color indexed="8"/>
      <name val="Arial"/>
      <family val="2"/>
    </font>
    <font>
      <i/>
      <sz val="14"/>
      <color indexed="8"/>
      <name val="Arial"/>
      <family val="2"/>
    </font>
    <font>
      <b/>
      <vertAlign val="superscript"/>
      <sz val="14"/>
      <color indexed="8"/>
      <name val="Arial"/>
      <family val="2"/>
    </font>
    <font>
      <b/>
      <vertAlign val="superscript"/>
      <sz val="14"/>
      <name val="Arial"/>
      <family val="2"/>
    </font>
    <font>
      <vertAlign val="superscript"/>
      <sz val="10"/>
      <color indexed="8"/>
      <name val="Arial"/>
      <family val="2"/>
    </font>
    <font>
      <b/>
      <i/>
      <sz val="10"/>
      <color indexed="8"/>
      <name val="Arial"/>
      <family val="2"/>
    </font>
    <font>
      <b/>
      <i/>
      <vertAlign val="superscript"/>
      <sz val="10"/>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1"/>
      <color indexed="8"/>
      <name val="Arial"/>
      <family val="2"/>
    </font>
    <font>
      <b/>
      <sz val="11"/>
      <color indexed="10"/>
      <name val="Arial"/>
      <family val="2"/>
    </font>
    <font>
      <sz val="10"/>
      <color indexed="10"/>
      <name val="Arial"/>
      <family val="2"/>
    </font>
    <font>
      <b/>
      <i/>
      <sz val="14"/>
      <color indexed="8"/>
      <name val="Arial"/>
      <family val="2"/>
    </font>
    <font>
      <b/>
      <sz val="12"/>
      <color indexed="8"/>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sz val="11"/>
      <color theme="1"/>
      <name val="Arial"/>
      <family val="2"/>
    </font>
    <font>
      <b/>
      <sz val="11"/>
      <color theme="1"/>
      <name val="Arial"/>
      <family val="2"/>
    </font>
    <font>
      <sz val="14"/>
      <color theme="1"/>
      <name val="Arial"/>
      <family val="2"/>
    </font>
    <font>
      <b/>
      <sz val="10"/>
      <color theme="1"/>
      <name val="Arial"/>
      <family val="2"/>
    </font>
    <font>
      <b/>
      <sz val="11"/>
      <color rgb="FFFF0000"/>
      <name val="Arial"/>
      <family val="2"/>
    </font>
    <font>
      <sz val="10"/>
      <color rgb="FFFF0000"/>
      <name val="Arial"/>
      <family val="2"/>
    </font>
    <font>
      <b/>
      <sz val="12"/>
      <color theme="1"/>
      <name val="Arial"/>
      <family val="2"/>
    </font>
    <font>
      <i/>
      <sz val="14"/>
      <color theme="1"/>
      <name val="Arial"/>
      <family val="2"/>
    </font>
    <font>
      <b/>
      <i/>
      <sz val="14"/>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rgb="FF92D05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style="thin"/>
    </border>
    <border>
      <left style="thin"/>
      <right style="thin"/>
      <top style="thin"/>
      <bottom style="medium"/>
    </border>
    <border>
      <left style="thin"/>
      <right style="medium"/>
      <top style="thin"/>
      <bottom style="medium"/>
    </border>
    <border>
      <left style="thin"/>
      <right>
        <color indexed="63"/>
      </right>
      <top style="thin"/>
      <bottom style="thin"/>
    </border>
    <border>
      <left style="medium"/>
      <right style="medium"/>
      <top style="thin"/>
      <bottom style="thin"/>
    </border>
    <border>
      <left style="medium"/>
      <right style="medium"/>
      <top style="thin"/>
      <bottom style="medium"/>
    </border>
    <border>
      <left style="thin"/>
      <right style="medium"/>
      <top style="thin"/>
      <bottom style="thin"/>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thin"/>
      <top>
        <color indexed="63"/>
      </top>
      <bottom style="thin"/>
    </border>
    <border>
      <left style="medium"/>
      <right style="thin"/>
      <top style="thin"/>
      <bottom style="medium"/>
    </border>
    <border>
      <left style="medium"/>
      <right style="thin"/>
      <top style="thin"/>
      <bottom style="thin"/>
    </border>
    <border>
      <left style="medium"/>
      <right style="thin"/>
      <top style="medium"/>
      <bottom style="thin"/>
    </border>
    <border>
      <left style="thin"/>
      <right style="thin"/>
      <top style="medium"/>
      <bottom style="thin"/>
    </border>
    <border>
      <left style="thin"/>
      <right>
        <color indexed="63"/>
      </right>
      <top>
        <color indexed="63"/>
      </top>
      <bottom>
        <color indexed="63"/>
      </bottom>
    </border>
    <border>
      <left style="medium"/>
      <right style="medium"/>
      <top style="medium"/>
      <bottom style="thin"/>
    </border>
    <border>
      <left style="thin"/>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124">
    <xf numFmtId="0" fontId="0" fillId="0" borderId="0" xfId="0" applyFont="1" applyAlignment="1">
      <alignment/>
    </xf>
    <xf numFmtId="0" fontId="57" fillId="0" borderId="0" xfId="0" applyFont="1" applyAlignment="1">
      <alignment/>
    </xf>
    <xf numFmtId="0" fontId="57" fillId="0" borderId="0" xfId="0" applyFont="1" applyAlignment="1">
      <alignment horizontal="center" vertical="center" wrapText="1"/>
    </xf>
    <xf numFmtId="0" fontId="57" fillId="0" borderId="0" xfId="0" applyFont="1" applyAlignment="1">
      <alignment horizontal="center" vertical="center"/>
    </xf>
    <xf numFmtId="0" fontId="57" fillId="0" borderId="0" xfId="0" applyFont="1" applyFill="1" applyAlignment="1">
      <alignment horizontal="center" vertical="center"/>
    </xf>
    <xf numFmtId="0" fontId="57" fillId="0" borderId="0" xfId="0" applyFont="1" applyFill="1" applyAlignment="1">
      <alignment/>
    </xf>
    <xf numFmtId="0" fontId="58" fillId="0" borderId="0" xfId="0" applyFont="1" applyAlignment="1">
      <alignment/>
    </xf>
    <xf numFmtId="0" fontId="58" fillId="0" borderId="0" xfId="0" applyFont="1" applyFill="1" applyBorder="1" applyAlignment="1">
      <alignment horizontal="center" vertical="center"/>
    </xf>
    <xf numFmtId="0" fontId="58" fillId="0" borderId="0" xfId="0" applyFont="1" applyFill="1" applyBorder="1" applyAlignment="1">
      <alignment horizontal="center" vertical="center" wrapText="1"/>
    </xf>
    <xf numFmtId="2" fontId="58" fillId="0" borderId="0" xfId="0" applyNumberFormat="1" applyFont="1" applyFill="1" applyBorder="1" applyAlignment="1">
      <alignment horizontal="center" vertical="center" wrapText="1"/>
    </xf>
    <xf numFmtId="172" fontId="58" fillId="0" borderId="0" xfId="0" applyNumberFormat="1" applyFont="1" applyFill="1" applyBorder="1" applyAlignment="1">
      <alignment horizontal="center" vertical="center" wrapText="1"/>
    </xf>
    <xf numFmtId="0" fontId="58" fillId="0" borderId="0" xfId="0" applyFont="1" applyAlignment="1">
      <alignment horizontal="center" vertical="center"/>
    </xf>
    <xf numFmtId="0" fontId="58" fillId="0" borderId="0" xfId="0" applyFont="1" applyAlignment="1">
      <alignment horizontal="center" vertical="center" wrapText="1"/>
    </xf>
    <xf numFmtId="0" fontId="58" fillId="0" borderId="0" xfId="0" applyFont="1" applyFill="1" applyAlignment="1">
      <alignment horizontal="center" vertical="center"/>
    </xf>
    <xf numFmtId="172" fontId="58" fillId="0" borderId="0" xfId="0" applyNumberFormat="1" applyFont="1" applyFill="1" applyBorder="1" applyAlignment="1">
      <alignment horizontal="center" vertical="center"/>
    </xf>
    <xf numFmtId="4" fontId="58" fillId="0" borderId="0" xfId="0" applyNumberFormat="1" applyFont="1" applyFill="1" applyAlignment="1">
      <alignment horizontal="center" vertical="center"/>
    </xf>
    <xf numFmtId="4" fontId="57" fillId="0" borderId="0" xfId="0" applyNumberFormat="1" applyFont="1" applyAlignment="1">
      <alignment horizontal="center" vertical="center"/>
    </xf>
    <xf numFmtId="172" fontId="58" fillId="33" borderId="0" xfId="0" applyNumberFormat="1" applyFont="1" applyFill="1" applyBorder="1" applyAlignment="1">
      <alignment horizontal="center" vertical="center" wrapText="1"/>
    </xf>
    <xf numFmtId="43" fontId="58" fillId="0" borderId="0" xfId="60" applyFont="1" applyFill="1" applyBorder="1" applyAlignment="1">
      <alignment horizontal="right" vertical="center"/>
    </xf>
    <xf numFmtId="4" fontId="59" fillId="0" borderId="0" xfId="0" applyNumberFormat="1" applyFont="1" applyBorder="1" applyAlignment="1">
      <alignment horizontal="right" vertical="center"/>
    </xf>
    <xf numFmtId="173" fontId="58" fillId="0" borderId="0" xfId="0" applyNumberFormat="1" applyFont="1" applyFill="1" applyBorder="1" applyAlignment="1">
      <alignment horizontal="center" vertical="center" wrapText="1"/>
    </xf>
    <xf numFmtId="9" fontId="58" fillId="0" borderId="0" xfId="0" applyNumberFormat="1" applyFont="1" applyFill="1" applyBorder="1" applyAlignment="1">
      <alignment horizontal="center" vertical="center" wrapText="1"/>
    </xf>
    <xf numFmtId="173" fontId="58" fillId="0" borderId="10" xfId="0" applyNumberFormat="1" applyFont="1" applyFill="1" applyBorder="1" applyAlignment="1">
      <alignment horizontal="center"/>
    </xf>
    <xf numFmtId="0" fontId="58" fillId="0" borderId="0" xfId="0" applyFont="1" applyFill="1" applyAlignment="1">
      <alignment/>
    </xf>
    <xf numFmtId="0" fontId="58" fillId="0" borderId="11" xfId="0" applyFont="1" applyFill="1" applyBorder="1" applyAlignment="1">
      <alignment horizontal="center" vertical="center"/>
    </xf>
    <xf numFmtId="43" fontId="58" fillId="33" borderId="10" xfId="60" applyFont="1" applyFill="1" applyBorder="1" applyAlignment="1">
      <alignment horizontal="center" vertical="center" wrapText="1"/>
    </xf>
    <xf numFmtId="43" fontId="58" fillId="0" borderId="10" xfId="60" applyFont="1" applyFill="1" applyBorder="1" applyAlignment="1">
      <alignment vertical="center" wrapText="1"/>
    </xf>
    <xf numFmtId="43" fontId="58" fillId="34" borderId="10" xfId="60" applyFont="1" applyFill="1" applyBorder="1" applyAlignment="1">
      <alignment vertical="center" wrapText="1"/>
    </xf>
    <xf numFmtId="43" fontId="58" fillId="33" borderId="12" xfId="60" applyFont="1" applyFill="1" applyBorder="1" applyAlignment="1">
      <alignment horizontal="center" vertical="center" wrapText="1"/>
    </xf>
    <xf numFmtId="43" fontId="58" fillId="0" borderId="12" xfId="60" applyFont="1" applyFill="1" applyBorder="1" applyAlignment="1">
      <alignment horizontal="center" vertical="center" wrapText="1"/>
    </xf>
    <xf numFmtId="43" fontId="58" fillId="0" borderId="12" xfId="60" applyFont="1" applyFill="1" applyBorder="1" applyAlignment="1">
      <alignment vertical="center" wrapText="1"/>
    </xf>
    <xf numFmtId="172" fontId="58" fillId="0" borderId="10" xfId="0" applyNumberFormat="1" applyFont="1" applyFill="1" applyBorder="1" applyAlignment="1">
      <alignment horizontal="right" vertical="center" wrapText="1"/>
    </xf>
    <xf numFmtId="0" fontId="60" fillId="0" borderId="0" xfId="0" applyFont="1" applyAlignment="1">
      <alignment/>
    </xf>
    <xf numFmtId="0" fontId="60" fillId="0" borderId="0" xfId="0" applyFont="1" applyAlignment="1">
      <alignment vertical="center" wrapText="1"/>
    </xf>
    <xf numFmtId="0" fontId="60" fillId="0" borderId="0" xfId="0" applyFont="1" applyAlignment="1">
      <alignment/>
    </xf>
    <xf numFmtId="0" fontId="60" fillId="0" borderId="0" xfId="0" applyFont="1" applyBorder="1" applyAlignment="1">
      <alignment wrapText="1"/>
    </xf>
    <xf numFmtId="0" fontId="60" fillId="0" borderId="0" xfId="0" applyFont="1" applyAlignment="1">
      <alignment horizontal="center"/>
    </xf>
    <xf numFmtId="0" fontId="57" fillId="0" borderId="0" xfId="0" applyFont="1" applyAlignment="1">
      <alignment/>
    </xf>
    <xf numFmtId="0" fontId="58" fillId="0" borderId="0" xfId="0" applyFont="1" applyAlignment="1">
      <alignment/>
    </xf>
    <xf numFmtId="0" fontId="60" fillId="0" borderId="0" xfId="0" applyFont="1" applyAlignment="1">
      <alignment wrapText="1"/>
    </xf>
    <xf numFmtId="0" fontId="58" fillId="33" borderId="0" xfId="0" applyFont="1" applyFill="1" applyBorder="1" applyAlignment="1">
      <alignment horizontal="center" vertical="center" wrapText="1"/>
    </xf>
    <xf numFmtId="2" fontId="58" fillId="33" borderId="0" xfId="0" applyNumberFormat="1" applyFont="1" applyFill="1" applyBorder="1" applyAlignment="1">
      <alignment horizontal="center" vertical="center" wrapText="1"/>
    </xf>
    <xf numFmtId="173" fontId="58" fillId="33" borderId="0" xfId="0" applyNumberFormat="1" applyFont="1" applyFill="1" applyBorder="1" applyAlignment="1">
      <alignment horizontal="center" vertical="center" wrapText="1"/>
    </xf>
    <xf numFmtId="9" fontId="58" fillId="33" borderId="0" xfId="0" applyNumberFormat="1" applyFont="1" applyFill="1" applyBorder="1" applyAlignment="1">
      <alignment horizontal="center" vertical="center" wrapText="1"/>
    </xf>
    <xf numFmtId="172" fontId="4" fillId="0" borderId="0" xfId="0" applyNumberFormat="1" applyFont="1" applyFill="1" applyBorder="1" applyAlignment="1">
      <alignment horizontal="center" vertical="center" wrapText="1"/>
    </xf>
    <xf numFmtId="0" fontId="58" fillId="0" borderId="12" xfId="0" applyFont="1" applyFill="1" applyBorder="1" applyAlignment="1">
      <alignment horizontal="center" vertical="center" wrapText="1"/>
    </xf>
    <xf numFmtId="43" fontId="58" fillId="34" borderId="12" xfId="60" applyFont="1" applyFill="1" applyBorder="1" applyAlignment="1">
      <alignment vertical="center" wrapText="1"/>
    </xf>
    <xf numFmtId="43" fontId="58" fillId="0" borderId="0" xfId="60" applyFont="1" applyFill="1" applyBorder="1" applyAlignment="1">
      <alignment horizontal="center" vertical="center" wrapText="1"/>
    </xf>
    <xf numFmtId="43" fontId="58" fillId="33" borderId="12" xfId="60" applyFont="1" applyFill="1" applyBorder="1" applyAlignment="1">
      <alignment vertical="center" wrapText="1"/>
    </xf>
    <xf numFmtId="0" fontId="61" fillId="0" borderId="0" xfId="0" applyFont="1" applyFill="1" applyBorder="1" applyAlignment="1">
      <alignment vertical="center" wrapText="1"/>
    </xf>
    <xf numFmtId="0" fontId="61" fillId="0" borderId="0" xfId="0" applyFont="1" applyFill="1" applyBorder="1" applyAlignment="1">
      <alignment horizontal="center" vertical="center" wrapText="1"/>
    </xf>
    <xf numFmtId="43" fontId="57" fillId="0" borderId="0" xfId="60" applyFont="1" applyFill="1" applyBorder="1" applyAlignment="1">
      <alignment/>
    </xf>
    <xf numFmtId="43" fontId="58" fillId="33" borderId="13" xfId="60" applyFont="1" applyFill="1" applyBorder="1" applyAlignment="1">
      <alignment vertical="center" wrapText="1"/>
    </xf>
    <xf numFmtId="43" fontId="58" fillId="0" borderId="14" xfId="60" applyFont="1" applyFill="1" applyBorder="1" applyAlignment="1">
      <alignment horizontal="right" vertical="center"/>
    </xf>
    <xf numFmtId="43" fontId="58" fillId="33" borderId="14" xfId="60" applyFont="1" applyFill="1" applyBorder="1" applyAlignment="1">
      <alignment horizontal="right" vertical="center"/>
    </xf>
    <xf numFmtId="4" fontId="59" fillId="0" borderId="15" xfId="0" applyNumberFormat="1" applyFont="1" applyFill="1" applyBorder="1" applyAlignment="1">
      <alignment horizontal="right" vertical="center"/>
    </xf>
    <xf numFmtId="4" fontId="59" fillId="0" borderId="16" xfId="0" applyNumberFormat="1" applyFont="1" applyFill="1" applyBorder="1" applyAlignment="1">
      <alignment horizontal="right" vertical="center"/>
    </xf>
    <xf numFmtId="0" fontId="59" fillId="0" borderId="10" xfId="0" applyFont="1" applyFill="1" applyBorder="1" applyAlignment="1">
      <alignment horizontal="center" vertical="center" wrapText="1"/>
    </xf>
    <xf numFmtId="173" fontId="59" fillId="33" borderId="15" xfId="0" applyNumberFormat="1" applyFont="1" applyFill="1" applyBorder="1" applyAlignment="1">
      <alignment horizontal="center" vertical="center" wrapText="1"/>
    </xf>
    <xf numFmtId="43" fontId="59" fillId="0" borderId="16" xfId="60" applyFont="1" applyFill="1" applyBorder="1" applyAlignment="1">
      <alignment horizontal="center" vertical="center" wrapText="1"/>
    </xf>
    <xf numFmtId="173" fontId="62" fillId="0" borderId="0" xfId="0" applyNumberFormat="1" applyFont="1" applyFill="1" applyBorder="1" applyAlignment="1">
      <alignment horizontal="center" vertical="center" wrapText="1"/>
    </xf>
    <xf numFmtId="0" fontId="59" fillId="34" borderId="17" xfId="0" applyFont="1" applyFill="1" applyBorder="1" applyAlignment="1">
      <alignment horizontal="center" vertical="center" wrapText="1"/>
    </xf>
    <xf numFmtId="43" fontId="4" fillId="0" borderId="10" xfId="60" applyFont="1" applyFill="1" applyBorder="1" applyAlignment="1">
      <alignment horizontal="center" vertical="center" wrapText="1"/>
    </xf>
    <xf numFmtId="43" fontId="4" fillId="33" borderId="10" xfId="60" applyFont="1" applyFill="1" applyBorder="1" applyAlignment="1">
      <alignment horizontal="center" vertical="center" wrapText="1"/>
    </xf>
    <xf numFmtId="43" fontId="4" fillId="0" borderId="10" xfId="60" applyFont="1" applyFill="1" applyBorder="1" applyAlignment="1">
      <alignment vertical="center" wrapText="1"/>
    </xf>
    <xf numFmtId="43" fontId="58" fillId="0" borderId="10" xfId="60" applyFont="1" applyFill="1" applyBorder="1" applyAlignment="1">
      <alignment horizontal="center" vertical="center" wrapText="1"/>
    </xf>
    <xf numFmtId="0" fontId="59" fillId="35" borderId="10"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8" fillId="0" borderId="18" xfId="0" applyFont="1" applyFill="1" applyBorder="1" applyAlignment="1">
      <alignment horizontal="center" vertical="center"/>
    </xf>
    <xf numFmtId="43" fontId="58" fillId="33" borderId="17" xfId="60" applyFont="1" applyFill="1" applyBorder="1" applyAlignment="1">
      <alignment horizontal="center"/>
    </xf>
    <xf numFmtId="43" fontId="58" fillId="0" borderId="13" xfId="60" applyFont="1" applyFill="1" applyBorder="1" applyAlignment="1">
      <alignment horizontal="center"/>
    </xf>
    <xf numFmtId="0" fontId="59" fillId="0" borderId="19" xfId="0" applyFont="1" applyFill="1" applyBorder="1" applyAlignment="1">
      <alignment horizontal="center" wrapText="1"/>
    </xf>
    <xf numFmtId="0" fontId="58" fillId="33" borderId="10" xfId="0" applyFont="1" applyFill="1" applyBorder="1" applyAlignment="1">
      <alignment horizontal="center" wrapText="1"/>
    </xf>
    <xf numFmtId="43" fontId="58" fillId="0" borderId="20" xfId="60" applyFont="1" applyFill="1" applyBorder="1" applyAlignment="1">
      <alignment horizontal="center" wrapText="1"/>
    </xf>
    <xf numFmtId="43" fontId="58" fillId="0" borderId="21" xfId="60" applyFont="1" applyFill="1" applyBorder="1" applyAlignment="1">
      <alignment horizontal="center" wrapText="1"/>
    </xf>
    <xf numFmtId="9" fontId="58" fillId="0" borderId="20" xfId="0" applyNumberFormat="1" applyFont="1" applyFill="1" applyBorder="1" applyAlignment="1">
      <alignment horizontal="center" wrapText="1"/>
    </xf>
    <xf numFmtId="0" fontId="59" fillId="0" borderId="22" xfId="0" applyFont="1" applyFill="1" applyBorder="1" applyAlignment="1">
      <alignment horizontal="center" wrapText="1"/>
    </xf>
    <xf numFmtId="43" fontId="58" fillId="0" borderId="12" xfId="60" applyFont="1" applyFill="1" applyBorder="1" applyAlignment="1">
      <alignment horizontal="center" wrapText="1"/>
    </xf>
    <xf numFmtId="9" fontId="58" fillId="0" borderId="12" xfId="0" applyNumberFormat="1" applyFont="1" applyFill="1" applyBorder="1" applyAlignment="1">
      <alignment horizontal="center" wrapText="1"/>
    </xf>
    <xf numFmtId="0" fontId="59" fillId="0" borderId="0" xfId="0" applyFont="1" applyFill="1" applyBorder="1" applyAlignment="1">
      <alignment vertical="center" wrapText="1"/>
    </xf>
    <xf numFmtId="43" fontId="4" fillId="0" borderId="0" xfId="60" applyFont="1" applyFill="1" applyBorder="1" applyAlignment="1">
      <alignment vertical="center" wrapText="1"/>
    </xf>
    <xf numFmtId="43" fontId="4" fillId="0" borderId="0" xfId="60" applyFont="1" applyFill="1" applyBorder="1" applyAlignment="1">
      <alignment/>
    </xf>
    <xf numFmtId="43" fontId="4" fillId="33" borderId="17" xfId="60" applyFont="1" applyFill="1" applyBorder="1" applyAlignment="1">
      <alignment vertical="center" wrapText="1"/>
    </xf>
    <xf numFmtId="43" fontId="58" fillId="0" borderId="13" xfId="60" applyFont="1" applyFill="1" applyBorder="1" applyAlignment="1">
      <alignment vertical="center" wrapText="1"/>
    </xf>
    <xf numFmtId="43" fontId="58" fillId="33" borderId="17" xfId="60" applyFont="1" applyFill="1" applyBorder="1" applyAlignment="1">
      <alignment vertical="center" wrapText="1"/>
    </xf>
    <xf numFmtId="43" fontId="58" fillId="34" borderId="13" xfId="60" applyFont="1" applyFill="1" applyBorder="1" applyAlignment="1">
      <alignment vertical="center" wrapText="1"/>
    </xf>
    <xf numFmtId="0" fontId="59" fillId="0" borderId="0" xfId="0" applyFont="1" applyFill="1" applyBorder="1" applyAlignment="1">
      <alignment horizontal="center" vertical="center" wrapText="1"/>
    </xf>
    <xf numFmtId="43" fontId="58" fillId="0" borderId="0" xfId="60" applyFont="1" applyFill="1" applyBorder="1" applyAlignment="1">
      <alignment vertical="center" wrapText="1"/>
    </xf>
    <xf numFmtId="43" fontId="58" fillId="0" borderId="0" xfId="60" applyFont="1" applyFill="1" applyBorder="1" applyAlignment="1">
      <alignment/>
    </xf>
    <xf numFmtId="0" fontId="59" fillId="0" borderId="23" xfId="0" applyFont="1" applyFill="1" applyBorder="1" applyAlignment="1">
      <alignment horizontal="center" wrapText="1"/>
    </xf>
    <xf numFmtId="0" fontId="63" fillId="0" borderId="0" xfId="0" applyFont="1" applyFill="1" applyAlignment="1">
      <alignment/>
    </xf>
    <xf numFmtId="173" fontId="4" fillId="0" borderId="12" xfId="0" applyNumberFormat="1" applyFont="1" applyFill="1" applyBorder="1" applyAlignment="1">
      <alignment horizontal="center" wrapText="1"/>
    </xf>
    <xf numFmtId="0" fontId="64" fillId="0" borderId="0" xfId="0" applyFont="1" applyAlignment="1">
      <alignment horizontal="center" vertical="center"/>
    </xf>
    <xf numFmtId="0" fontId="59" fillId="35" borderId="0" xfId="0" applyFont="1" applyFill="1" applyAlignment="1">
      <alignment horizontal="center" vertical="center"/>
    </xf>
    <xf numFmtId="0" fontId="59" fillId="0" borderId="24"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61" fillId="35" borderId="25" xfId="0" applyFont="1" applyFill="1" applyBorder="1" applyAlignment="1">
      <alignment horizontal="center" vertical="center" wrapText="1"/>
    </xf>
    <xf numFmtId="0" fontId="61" fillId="35" borderId="10" xfId="0" applyFont="1" applyFill="1" applyBorder="1" applyAlignment="1">
      <alignment horizontal="center" vertical="center" wrapText="1"/>
    </xf>
    <xf numFmtId="0" fontId="5" fillId="0" borderId="26" xfId="0" applyFont="1" applyBorder="1" applyAlignment="1">
      <alignment horizontal="left" wrapText="1"/>
    </xf>
    <xf numFmtId="0" fontId="5" fillId="0" borderId="0" xfId="0" applyFont="1" applyBorder="1" applyAlignment="1">
      <alignment horizontal="left" wrapText="1"/>
    </xf>
    <xf numFmtId="0" fontId="61" fillId="0" borderId="10"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60" fillId="0" borderId="0" xfId="0" applyFont="1" applyFill="1" applyBorder="1" applyAlignment="1">
      <alignment horizontal="left" wrapText="1"/>
    </xf>
    <xf numFmtId="0" fontId="61" fillId="0" borderId="27"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7" fillId="0" borderId="26" xfId="0" applyFont="1" applyBorder="1" applyAlignment="1">
      <alignment horizontal="left" wrapText="1"/>
    </xf>
    <xf numFmtId="0" fontId="7" fillId="0" borderId="0" xfId="0" applyFont="1" applyBorder="1" applyAlignment="1">
      <alignment horizontal="left" wrapText="1"/>
    </xf>
    <xf numFmtId="0" fontId="58" fillId="0" borderId="28" xfId="0" applyFont="1" applyFill="1" applyBorder="1" applyAlignment="1">
      <alignment horizontal="center" vertical="center" wrapText="1"/>
    </xf>
    <xf numFmtId="0" fontId="58" fillId="0" borderId="11" xfId="0" applyFont="1" applyFill="1" applyBorder="1" applyAlignment="1">
      <alignment horizontal="center" vertical="center" wrapText="1"/>
    </xf>
    <xf numFmtId="0" fontId="59" fillId="0" borderId="25"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9" fillId="0" borderId="29" xfId="0" applyFont="1" applyFill="1" applyBorder="1" applyAlignment="1">
      <alignment horizontal="center" vertical="center" wrapText="1"/>
    </xf>
    <xf numFmtId="0" fontId="59" fillId="0" borderId="30" xfId="0" applyFont="1" applyFill="1" applyBorder="1" applyAlignment="1">
      <alignment horizontal="center" vertical="center" wrapText="1"/>
    </xf>
    <xf numFmtId="0" fontId="59" fillId="0" borderId="31" xfId="0" applyFont="1" applyFill="1" applyBorder="1" applyAlignment="1">
      <alignment horizontal="center" vertical="center" wrapText="1"/>
    </xf>
    <xf numFmtId="14" fontId="65" fillId="0" borderId="0" xfId="0" applyNumberFormat="1" applyFont="1" applyAlignment="1">
      <alignment horizontal="left"/>
    </xf>
    <xf numFmtId="0" fontId="66" fillId="0" borderId="0" xfId="0" applyFont="1" applyFill="1" applyBorder="1" applyAlignment="1">
      <alignment horizontal="center" vertical="center" wrapText="1"/>
    </xf>
    <xf numFmtId="0" fontId="61" fillId="35" borderId="32" xfId="0" applyFont="1" applyFill="1" applyBorder="1" applyAlignment="1">
      <alignment horizontal="center" vertical="center" wrapText="1"/>
    </xf>
    <xf numFmtId="0" fontId="61" fillId="35" borderId="17" xfId="0" applyFont="1" applyFill="1" applyBorder="1" applyAlignment="1">
      <alignment horizontal="center" vertical="center" wrapText="1"/>
    </xf>
    <xf numFmtId="0" fontId="61" fillId="0" borderId="14" xfId="0" applyFont="1" applyFill="1" applyBorder="1" applyAlignment="1">
      <alignment horizontal="center" vertical="center" wrapText="1"/>
    </xf>
    <xf numFmtId="0" fontId="6" fillId="0" borderId="26" xfId="0" applyFont="1" applyBorder="1" applyAlignment="1">
      <alignment horizontal="left" wrapText="1"/>
    </xf>
    <xf numFmtId="0" fontId="6" fillId="0" borderId="0" xfId="0" applyFont="1" applyBorder="1" applyAlignment="1">
      <alignment horizontal="left" wrapText="1"/>
    </xf>
    <xf numFmtId="0" fontId="64" fillId="0" borderId="0" xfId="0" applyFont="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font>
        <color rgb="FFFF000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876300</xdr:colOff>
      <xdr:row>0</xdr:row>
      <xdr:rowOff>0</xdr:rowOff>
    </xdr:from>
    <xdr:to>
      <xdr:col>7</xdr:col>
      <xdr:colOff>1114425</xdr:colOff>
      <xdr:row>5</xdr:row>
      <xdr:rowOff>28575</xdr:rowOff>
    </xdr:to>
    <xdr:pic>
      <xdr:nvPicPr>
        <xdr:cNvPr id="1" name="Рисунок 4"/>
        <xdr:cNvPicPr preferRelativeResize="1">
          <a:picLocks noChangeAspect="1"/>
        </xdr:cNvPicPr>
      </xdr:nvPicPr>
      <xdr:blipFill>
        <a:blip r:embed="rId1"/>
        <a:srcRect l="47781" t="1" b="-2554"/>
        <a:stretch>
          <a:fillRect/>
        </a:stretch>
      </xdr:blipFill>
      <xdr:spPr>
        <a:xfrm>
          <a:off x="8362950" y="0"/>
          <a:ext cx="3476625" cy="981075"/>
        </a:xfrm>
        <a:prstGeom prst="rect">
          <a:avLst/>
        </a:prstGeom>
        <a:noFill/>
        <a:ln w="9525" cmpd="sng">
          <a:noFill/>
        </a:ln>
      </xdr:spPr>
    </xdr:pic>
    <xdr:clientData/>
  </xdr:twoCellAnchor>
  <xdr:twoCellAnchor>
    <xdr:from>
      <xdr:col>3</xdr:col>
      <xdr:colOff>857250</xdr:colOff>
      <xdr:row>0</xdr:row>
      <xdr:rowOff>95250</xdr:rowOff>
    </xdr:from>
    <xdr:to>
      <xdr:col>5</xdr:col>
      <xdr:colOff>714375</xdr:colOff>
      <xdr:row>4</xdr:row>
      <xdr:rowOff>133350</xdr:rowOff>
    </xdr:to>
    <xdr:pic>
      <xdr:nvPicPr>
        <xdr:cNvPr id="2" name="Рисунок 1" descr="logo_JBI_Group"/>
        <xdr:cNvPicPr preferRelativeResize="1">
          <a:picLocks noChangeAspect="1"/>
        </xdr:cNvPicPr>
      </xdr:nvPicPr>
      <xdr:blipFill>
        <a:blip r:embed="rId2"/>
        <a:stretch>
          <a:fillRect/>
        </a:stretch>
      </xdr:blipFill>
      <xdr:spPr>
        <a:xfrm>
          <a:off x="5343525" y="95250"/>
          <a:ext cx="2857500"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K113"/>
  <sheetViews>
    <sheetView tabSelected="1" zoomScale="80" zoomScaleNormal="80" zoomScalePageLayoutView="0" workbookViewId="0" topLeftCell="B1">
      <pane xSplit="1" topLeftCell="C1" activePane="topRight" state="frozen"/>
      <selection pane="topLeft" activeCell="B1" sqref="B1"/>
      <selection pane="topRight" activeCell="D10" sqref="D10"/>
    </sheetView>
  </sheetViews>
  <sheetFormatPr defaultColWidth="9.140625" defaultRowHeight="15"/>
  <cols>
    <col min="1" max="1" width="4.7109375" style="1" customWidth="1"/>
    <col min="2" max="2" width="40.57421875" style="1" customWidth="1"/>
    <col min="3" max="3" width="22.00390625" style="1" customWidth="1"/>
    <col min="4" max="4" width="23.00390625" style="1" customWidth="1"/>
    <col min="5" max="5" width="22.00390625" style="1" customWidth="1"/>
    <col min="6" max="6" width="24.421875" style="1" customWidth="1"/>
    <col min="7" max="7" width="24.140625" style="1" customWidth="1"/>
    <col min="8" max="9" width="23.57421875" style="1" customWidth="1"/>
    <col min="10" max="10" width="21.140625" style="1" customWidth="1"/>
    <col min="11" max="11" width="20.00390625" style="1" customWidth="1"/>
    <col min="12" max="12" width="19.140625" style="1" customWidth="1"/>
    <col min="13" max="13" width="18.7109375" style="1" customWidth="1"/>
    <col min="14" max="17" width="20.00390625" style="1" customWidth="1"/>
    <col min="18" max="21" width="16.7109375" style="1" customWidth="1"/>
    <col min="22" max="28" width="19.00390625" style="1" customWidth="1"/>
    <col min="29" max="29" width="20.00390625" style="1" customWidth="1"/>
    <col min="30" max="30" width="17.140625" style="1" customWidth="1"/>
    <col min="31" max="16384" width="9.140625" style="1" customWidth="1"/>
  </cols>
  <sheetData>
    <row r="1" ht="15">
      <c r="B1"/>
    </row>
    <row r="2" ht="15">
      <c r="B2"/>
    </row>
    <row r="3" ht="15">
      <c r="B3"/>
    </row>
    <row r="4" ht="15">
      <c r="B4"/>
    </row>
    <row r="5" ht="15">
      <c r="B5"/>
    </row>
    <row r="6" ht="15">
      <c r="B6"/>
    </row>
    <row r="7" spans="2:8" ht="15.75">
      <c r="B7" s="92" t="s">
        <v>41</v>
      </c>
      <c r="C7" s="92"/>
      <c r="D7" s="92"/>
      <c r="E7" s="92"/>
      <c r="F7" s="92"/>
      <c r="G7" s="92"/>
      <c r="H7" s="92"/>
    </row>
    <row r="8" ht="15.75">
      <c r="D8" s="123" t="s">
        <v>44</v>
      </c>
    </row>
    <row r="9" spans="2:7" ht="15">
      <c r="B9" s="93" t="s">
        <v>31</v>
      </c>
      <c r="C9" s="93"/>
      <c r="D9" s="93"/>
      <c r="E9" s="93"/>
      <c r="F9" s="93"/>
      <c r="G9" s="93"/>
    </row>
    <row r="10" spans="1:37" ht="15.75" thickBot="1">
      <c r="A10" s="7"/>
      <c r="B10" s="8"/>
      <c r="C10" s="8"/>
      <c r="D10" s="9"/>
      <c r="E10" s="10"/>
      <c r="F10" s="10"/>
      <c r="G10" s="60"/>
      <c r="H10" s="21"/>
      <c r="I10" s="60"/>
      <c r="J10" s="10"/>
      <c r="K10" s="10"/>
      <c r="L10" s="10"/>
      <c r="M10" s="10"/>
      <c r="N10" s="10"/>
      <c r="O10" s="10"/>
      <c r="P10" s="10"/>
      <c r="Q10" s="10"/>
      <c r="R10" s="10"/>
      <c r="S10" s="10"/>
      <c r="T10" s="10"/>
      <c r="U10" s="10"/>
      <c r="V10" s="10"/>
      <c r="W10" s="10"/>
      <c r="X10" s="10"/>
      <c r="Y10" s="10"/>
      <c r="Z10" s="10"/>
      <c r="AA10" s="10"/>
      <c r="AB10" s="10"/>
      <c r="AC10" s="18"/>
      <c r="AD10" s="19"/>
      <c r="AE10" s="11"/>
      <c r="AF10" s="3"/>
      <c r="AG10" s="3"/>
      <c r="AH10" s="3"/>
      <c r="AI10" s="3"/>
      <c r="AJ10" s="3"/>
      <c r="AK10" s="3"/>
    </row>
    <row r="11" spans="1:37" ht="51.75" customHeight="1">
      <c r="A11" s="109" t="s">
        <v>0</v>
      </c>
      <c r="B11" s="94" t="s">
        <v>15</v>
      </c>
      <c r="C11" s="96" t="s">
        <v>32</v>
      </c>
      <c r="D11" s="96" t="s">
        <v>33</v>
      </c>
      <c r="E11" s="96" t="s">
        <v>34</v>
      </c>
      <c r="F11" s="96" t="s">
        <v>35</v>
      </c>
      <c r="G11" s="96" t="s">
        <v>36</v>
      </c>
      <c r="H11" s="96" t="s">
        <v>37</v>
      </c>
      <c r="I11" s="118" t="s">
        <v>38</v>
      </c>
      <c r="K11" s="6"/>
      <c r="L11" s="6"/>
      <c r="M11" s="6"/>
      <c r="N11" s="6"/>
      <c r="O11" s="6"/>
      <c r="AE11" s="12"/>
      <c r="AF11" s="2"/>
      <c r="AG11" s="2"/>
      <c r="AH11" s="2"/>
      <c r="AI11" s="2"/>
      <c r="AJ11" s="2"/>
      <c r="AK11" s="2"/>
    </row>
    <row r="12" spans="1:37" ht="51.75" customHeight="1">
      <c r="A12" s="110"/>
      <c r="B12" s="95"/>
      <c r="C12" s="97"/>
      <c r="D12" s="97"/>
      <c r="E12" s="97"/>
      <c r="F12" s="97"/>
      <c r="G12" s="97"/>
      <c r="H12" s="97"/>
      <c r="I12" s="119"/>
      <c r="K12" s="6"/>
      <c r="L12" s="6"/>
      <c r="M12" s="6"/>
      <c r="N12" s="6"/>
      <c r="O12" s="6"/>
      <c r="AE12" s="12"/>
      <c r="AF12" s="2"/>
      <c r="AG12" s="2"/>
      <c r="AH12" s="2"/>
      <c r="AI12" s="2"/>
      <c r="AJ12" s="2"/>
      <c r="AK12" s="2"/>
    </row>
    <row r="13" spans="1:31" s="5" customFormat="1" ht="38.25" customHeight="1">
      <c r="A13" s="68"/>
      <c r="B13" s="71" t="s">
        <v>29</v>
      </c>
      <c r="C13" s="72"/>
      <c r="D13" s="73">
        <v>60000000</v>
      </c>
      <c r="E13" s="22">
        <v>0.015</v>
      </c>
      <c r="F13" s="75">
        <v>0.4</v>
      </c>
      <c r="G13" s="74">
        <v>210000</v>
      </c>
      <c r="H13" s="73">
        <f>D13-(D13*F13)</f>
        <v>36000000</v>
      </c>
      <c r="I13" s="69"/>
      <c r="K13" s="23"/>
      <c r="L13" s="23"/>
      <c r="M13" s="23"/>
      <c r="N13" s="23"/>
      <c r="O13" s="23"/>
      <c r="AE13" s="23"/>
    </row>
    <row r="14" spans="1:37" s="5" customFormat="1" ht="53.25" customHeight="1" thickBot="1">
      <c r="A14" s="24">
        <v>4</v>
      </c>
      <c r="B14" s="76" t="s">
        <v>30</v>
      </c>
      <c r="C14" s="45">
        <v>2020</v>
      </c>
      <c r="D14" s="77">
        <v>100000000</v>
      </c>
      <c r="E14" s="91">
        <v>0.022</v>
      </c>
      <c r="F14" s="78">
        <v>0.4</v>
      </c>
      <c r="G14" s="77">
        <v>210000</v>
      </c>
      <c r="H14" s="77">
        <f>I14-(I14*F14)</f>
        <v>72000000</v>
      </c>
      <c r="I14" s="70">
        <v>120000000</v>
      </c>
      <c r="J14" s="90"/>
      <c r="K14" s="23"/>
      <c r="L14" s="23"/>
      <c r="M14" s="23"/>
      <c r="N14" s="23"/>
      <c r="O14" s="23"/>
      <c r="AE14" s="13"/>
      <c r="AF14" s="4"/>
      <c r="AG14" s="4"/>
      <c r="AH14" s="4"/>
      <c r="AI14" s="4"/>
      <c r="AJ14" s="4"/>
      <c r="AK14" s="4"/>
    </row>
    <row r="15" spans="1:37" ht="15.75" thickBot="1">
      <c r="A15" s="7"/>
      <c r="B15" s="8"/>
      <c r="C15" s="8"/>
      <c r="D15" s="9"/>
      <c r="E15" s="10"/>
      <c r="F15" s="10"/>
      <c r="G15" s="20"/>
      <c r="H15" s="21"/>
      <c r="I15" s="10"/>
      <c r="J15" s="10"/>
      <c r="K15" s="10"/>
      <c r="L15" s="10"/>
      <c r="M15" s="10"/>
      <c r="N15" s="10"/>
      <c r="O15" s="10"/>
      <c r="P15" s="10"/>
      <c r="Q15" s="10"/>
      <c r="R15" s="10"/>
      <c r="S15" s="10"/>
      <c r="T15" s="10"/>
      <c r="U15" s="10"/>
      <c r="V15" s="10"/>
      <c r="W15" s="10"/>
      <c r="X15" s="10"/>
      <c r="Y15" s="10"/>
      <c r="Z15" s="10"/>
      <c r="AA15" s="10"/>
      <c r="AB15" s="10"/>
      <c r="AC15" s="18"/>
      <c r="AD15" s="19"/>
      <c r="AE15" s="11"/>
      <c r="AF15" s="3"/>
      <c r="AG15" s="3"/>
      <c r="AH15" s="3"/>
      <c r="AI15" s="3"/>
      <c r="AJ15" s="3"/>
      <c r="AK15" s="3"/>
    </row>
    <row r="16" spans="1:37" ht="36.75" customHeight="1">
      <c r="A16" s="7"/>
      <c r="B16" s="94" t="s">
        <v>15</v>
      </c>
      <c r="C16" s="111" t="s">
        <v>16</v>
      </c>
      <c r="D16" s="113" t="s">
        <v>13</v>
      </c>
      <c r="E16" s="114"/>
      <c r="F16" s="114"/>
      <c r="G16" s="114"/>
      <c r="H16" s="114"/>
      <c r="I16" s="114"/>
      <c r="J16" s="114"/>
      <c r="K16" s="114"/>
      <c r="L16" s="115"/>
      <c r="M16" s="79"/>
      <c r="N16" s="79"/>
      <c r="O16" s="79"/>
      <c r="P16" s="49"/>
      <c r="Q16" s="49"/>
      <c r="R16" s="49"/>
      <c r="S16" s="49"/>
      <c r="T16" s="49"/>
      <c r="U16" s="49"/>
      <c r="V16" s="49"/>
      <c r="W16" s="49"/>
      <c r="X16" s="49"/>
      <c r="Y16" s="49"/>
      <c r="Z16" s="49"/>
      <c r="AB16" s="10"/>
      <c r="AC16" s="18"/>
      <c r="AD16" s="19"/>
      <c r="AE16" s="11"/>
      <c r="AF16" s="3"/>
      <c r="AG16" s="3"/>
      <c r="AH16" s="3"/>
      <c r="AI16" s="3"/>
      <c r="AJ16" s="3"/>
      <c r="AK16" s="3"/>
    </row>
    <row r="17" spans="1:37" ht="25.5" customHeight="1">
      <c r="A17" s="7"/>
      <c r="B17" s="95"/>
      <c r="C17" s="112"/>
      <c r="D17" s="66" t="s">
        <v>12</v>
      </c>
      <c r="E17" s="66" t="s">
        <v>9</v>
      </c>
      <c r="F17" s="66" t="s">
        <v>10</v>
      </c>
      <c r="G17" s="66" t="s">
        <v>11</v>
      </c>
      <c r="H17" s="66" t="s">
        <v>4</v>
      </c>
      <c r="I17" s="66" t="s">
        <v>5</v>
      </c>
      <c r="J17" s="67" t="s">
        <v>6</v>
      </c>
      <c r="K17" s="67" t="s">
        <v>7</v>
      </c>
      <c r="L17" s="61" t="s">
        <v>8</v>
      </c>
      <c r="M17" s="86"/>
      <c r="N17" s="86"/>
      <c r="O17" s="86"/>
      <c r="P17" s="50"/>
      <c r="Q17" s="50"/>
      <c r="R17" s="50"/>
      <c r="S17" s="50"/>
      <c r="T17" s="50"/>
      <c r="U17" s="50"/>
      <c r="V17" s="50"/>
      <c r="W17" s="50"/>
      <c r="X17" s="50"/>
      <c r="Y17" s="50"/>
      <c r="Z17" s="50"/>
      <c r="AB17" s="10"/>
      <c r="AC17" s="18"/>
      <c r="AD17" s="19"/>
      <c r="AE17" s="11"/>
      <c r="AF17" s="3"/>
      <c r="AG17" s="3"/>
      <c r="AH17" s="3"/>
      <c r="AI17" s="3"/>
      <c r="AJ17" s="3"/>
      <c r="AK17" s="3"/>
    </row>
    <row r="18" spans="1:37" ht="15">
      <c r="A18" s="7"/>
      <c r="B18" s="89" t="s">
        <v>39</v>
      </c>
      <c r="C18" s="65">
        <f>D13*E13</f>
        <v>900000</v>
      </c>
      <c r="D18" s="25"/>
      <c r="E18" s="25"/>
      <c r="F18" s="25"/>
      <c r="G18" s="25"/>
      <c r="H18" s="25"/>
      <c r="I18" s="63"/>
      <c r="J18" s="62">
        <f>D13*E13</f>
        <v>900000</v>
      </c>
      <c r="K18" s="64">
        <f>IF((D13*E13)&gt;(J18*1.1),J18*1.1,D13*E13)</f>
        <v>900000</v>
      </c>
      <c r="L18" s="82"/>
      <c r="M18" s="80"/>
      <c r="N18" s="81"/>
      <c r="O18" s="81"/>
      <c r="P18" s="51"/>
      <c r="Q18" s="51"/>
      <c r="R18" s="51"/>
      <c r="S18" s="51"/>
      <c r="T18" s="51"/>
      <c r="U18" s="51"/>
      <c r="V18" s="51"/>
      <c r="W18" s="51"/>
      <c r="X18" s="51"/>
      <c r="Y18" s="51"/>
      <c r="Z18" s="51"/>
      <c r="AB18" s="10"/>
      <c r="AC18" s="18"/>
      <c r="AD18" s="19"/>
      <c r="AE18" s="11"/>
      <c r="AF18" s="3"/>
      <c r="AG18" s="3"/>
      <c r="AH18" s="3"/>
      <c r="AI18" s="3"/>
      <c r="AJ18" s="3"/>
      <c r="AK18" s="3"/>
    </row>
    <row r="19" spans="1:37" ht="15.75" thickBot="1">
      <c r="A19" s="7"/>
      <c r="B19" s="76" t="s">
        <v>40</v>
      </c>
      <c r="C19" s="29">
        <f>I14*E14</f>
        <v>2640000</v>
      </c>
      <c r="D19" s="29">
        <f>IF(OR(C14&gt;=2019,C14&gt;=2020,C14&gt;=2021,C14&gt;=2022,C14&gt;=2023),0,D14*E14)</f>
        <v>0</v>
      </c>
      <c r="E19" s="29">
        <f>IF(OR(C14&gt;=2020,C14&gt;=2021,C14&gt;=2022,C14&gt;=2023),0,D14*E14)</f>
        <v>0</v>
      </c>
      <c r="F19" s="29">
        <f>IF(OR(C14&gt;=2021,C14&gt;=2022,C14&gt;=2023),0,D14*E14)</f>
        <v>2200000</v>
      </c>
      <c r="G19" s="29">
        <f>IF(OR(C14&gt;=2022,C14&gt;=2023),0,D14*E14)</f>
        <v>2200000</v>
      </c>
      <c r="H19" s="29">
        <f>IF(OR(C14&gt;=2023),0,D14*E14)</f>
        <v>2200000</v>
      </c>
      <c r="I19" s="29">
        <f>D14*E14</f>
        <v>2200000</v>
      </c>
      <c r="J19" s="29">
        <f>I14*E14</f>
        <v>2640000</v>
      </c>
      <c r="K19" s="30">
        <f>I14*E14</f>
        <v>2640000</v>
      </c>
      <c r="L19" s="83">
        <f>I14*E14</f>
        <v>2640000</v>
      </c>
      <c r="M19" s="87"/>
      <c r="N19" s="87"/>
      <c r="O19" s="87"/>
      <c r="P19" s="51"/>
      <c r="Q19" s="51"/>
      <c r="R19" s="51"/>
      <c r="S19" s="51"/>
      <c r="T19" s="51"/>
      <c r="U19" s="51"/>
      <c r="V19" s="51"/>
      <c r="W19" s="51"/>
      <c r="X19" s="51"/>
      <c r="Y19" s="51"/>
      <c r="Z19" s="51"/>
      <c r="AB19" s="10"/>
      <c r="AC19" s="18"/>
      <c r="AD19" s="19"/>
      <c r="AE19" s="11"/>
      <c r="AF19" s="3"/>
      <c r="AG19" s="3"/>
      <c r="AH19" s="3"/>
      <c r="AI19" s="3"/>
      <c r="AJ19" s="3"/>
      <c r="AK19" s="3"/>
    </row>
    <row r="20" spans="1:37" ht="15.75" thickBot="1">
      <c r="A20" s="7"/>
      <c r="B20" s="40"/>
      <c r="C20" s="40"/>
      <c r="D20" s="41"/>
      <c r="E20" s="17"/>
      <c r="F20" s="17"/>
      <c r="G20" s="42"/>
      <c r="H20" s="43"/>
      <c r="I20" s="17"/>
      <c r="J20" s="17"/>
      <c r="K20" s="17"/>
      <c r="L20" s="17"/>
      <c r="M20" s="10"/>
      <c r="N20" s="10"/>
      <c r="O20" s="10"/>
      <c r="P20" s="10"/>
      <c r="Q20" s="10"/>
      <c r="R20" s="10"/>
      <c r="S20" s="10"/>
      <c r="T20" s="10"/>
      <c r="U20" s="10"/>
      <c r="V20" s="10"/>
      <c r="W20" s="10"/>
      <c r="X20" s="10"/>
      <c r="Y20" s="10"/>
      <c r="Z20" s="10"/>
      <c r="AA20" s="10"/>
      <c r="AB20" s="10"/>
      <c r="AC20" s="18"/>
      <c r="AD20" s="19"/>
      <c r="AE20" s="11"/>
      <c r="AF20" s="3"/>
      <c r="AG20" s="3"/>
      <c r="AH20" s="3"/>
      <c r="AI20" s="3"/>
      <c r="AJ20" s="3"/>
      <c r="AK20" s="3"/>
    </row>
    <row r="21" spans="1:37" ht="32.25" customHeight="1">
      <c r="A21" s="7"/>
      <c r="B21" s="94" t="s">
        <v>15</v>
      </c>
      <c r="C21" s="111" t="s">
        <v>17</v>
      </c>
      <c r="D21" s="113" t="s">
        <v>14</v>
      </c>
      <c r="E21" s="114"/>
      <c r="F21" s="114"/>
      <c r="G21" s="114"/>
      <c r="H21" s="114"/>
      <c r="I21" s="114"/>
      <c r="J21" s="114"/>
      <c r="K21" s="114"/>
      <c r="L21" s="115"/>
      <c r="M21" s="79"/>
      <c r="N21" s="79"/>
      <c r="O21" s="79"/>
      <c r="P21" s="49"/>
      <c r="Q21" s="49"/>
      <c r="R21" s="49"/>
      <c r="S21" s="49"/>
      <c r="T21" s="49"/>
      <c r="U21" s="49"/>
      <c r="V21" s="49"/>
      <c r="W21" s="49"/>
      <c r="X21" s="49"/>
      <c r="Y21" s="49"/>
      <c r="Z21" s="49"/>
      <c r="AA21" s="10"/>
      <c r="AB21" s="10"/>
      <c r="AC21" s="18"/>
      <c r="AD21" s="19"/>
      <c r="AE21" s="11"/>
      <c r="AF21" s="3"/>
      <c r="AG21" s="3"/>
      <c r="AH21" s="3"/>
      <c r="AI21" s="3"/>
      <c r="AJ21" s="3"/>
      <c r="AK21" s="3"/>
    </row>
    <row r="22" spans="1:37" ht="25.5" customHeight="1">
      <c r="A22" s="7"/>
      <c r="B22" s="95"/>
      <c r="C22" s="112"/>
      <c r="D22" s="67" t="s">
        <v>12</v>
      </c>
      <c r="E22" s="67" t="s">
        <v>9</v>
      </c>
      <c r="F22" s="67" t="s">
        <v>10</v>
      </c>
      <c r="G22" s="67" t="s">
        <v>11</v>
      </c>
      <c r="H22" s="67" t="s">
        <v>4</v>
      </c>
      <c r="I22" s="67" t="s">
        <v>5</v>
      </c>
      <c r="J22" s="67" t="s">
        <v>6</v>
      </c>
      <c r="K22" s="67" t="s">
        <v>7</v>
      </c>
      <c r="L22" s="61" t="s">
        <v>8</v>
      </c>
      <c r="M22" s="86"/>
      <c r="N22" s="86"/>
      <c r="O22" s="86"/>
      <c r="P22" s="50"/>
      <c r="Q22" s="50"/>
      <c r="R22" s="50"/>
      <c r="S22" s="50"/>
      <c r="T22" s="50"/>
      <c r="U22" s="50"/>
      <c r="V22" s="50"/>
      <c r="W22" s="50"/>
      <c r="X22" s="50"/>
      <c r="Y22" s="50"/>
      <c r="Z22" s="50"/>
      <c r="AA22" s="10"/>
      <c r="AB22" s="10"/>
      <c r="AC22" s="18"/>
      <c r="AD22" s="19"/>
      <c r="AE22" s="11"/>
      <c r="AF22" s="3"/>
      <c r="AG22" s="3"/>
      <c r="AH22" s="3"/>
      <c r="AI22" s="3"/>
      <c r="AJ22" s="3"/>
      <c r="AK22" s="3"/>
    </row>
    <row r="23" spans="1:37" ht="15">
      <c r="A23" s="7"/>
      <c r="B23" s="89" t="s">
        <v>39</v>
      </c>
      <c r="C23" s="65">
        <f>H13*E13</f>
        <v>540000</v>
      </c>
      <c r="D23" s="25"/>
      <c r="E23" s="25"/>
      <c r="F23" s="25"/>
      <c r="G23" s="25"/>
      <c r="H23" s="25"/>
      <c r="I23" s="25"/>
      <c r="J23" s="26">
        <f>H13*E13</f>
        <v>540000</v>
      </c>
      <c r="K23" s="27">
        <f>IF((H13*E13)&gt;(J23*1.1),J23*1.1,H13*E13)</f>
        <v>540000</v>
      </c>
      <c r="L23" s="84"/>
      <c r="M23" s="87"/>
      <c r="N23" s="88"/>
      <c r="O23" s="88"/>
      <c r="P23" s="51"/>
      <c r="Q23" s="47"/>
      <c r="R23" s="47"/>
      <c r="S23" s="47"/>
      <c r="T23" s="47"/>
      <c r="U23" s="47"/>
      <c r="V23" s="47"/>
      <c r="W23" s="47"/>
      <c r="X23" s="47"/>
      <c r="Y23" s="47"/>
      <c r="Z23" s="47"/>
      <c r="AA23" s="10"/>
      <c r="AB23" s="10"/>
      <c r="AC23" s="18"/>
      <c r="AD23" s="19"/>
      <c r="AE23" s="11"/>
      <c r="AF23" s="3"/>
      <c r="AG23" s="3"/>
      <c r="AH23" s="3"/>
      <c r="AI23" s="3"/>
      <c r="AJ23" s="3"/>
      <c r="AK23" s="3"/>
    </row>
    <row r="24" spans="1:37" ht="15.75" thickBot="1">
      <c r="A24" s="7"/>
      <c r="B24" s="76" t="s">
        <v>40</v>
      </c>
      <c r="C24" s="29">
        <f>H14*E14</f>
        <v>1584000</v>
      </c>
      <c r="D24" s="29">
        <f>IF(D19&lt;=0,0,IF(OR(C14&gt;=2019,C14&gt;=2020,C14&gt;=2021,C14&gt;=2022,C14&gt;=2023),0,H14*E14))</f>
        <v>0</v>
      </c>
      <c r="E24" s="29">
        <f>IF(E19&lt;=0,0,IF(OR(C14&gt;=2020,C14&gt;=2021,C14&gt;=2022,C14&gt;=2023),0,H14*E14))</f>
        <v>0</v>
      </c>
      <c r="F24" s="29">
        <f>IF(F19&lt;=0,0,IF(OR(C14&gt;=2021,C14&gt;=2022,C14&gt;=2023),0,H14*E14))</f>
        <v>1584000</v>
      </c>
      <c r="G24" s="29">
        <f>IF(G19&lt;=0,0,IF(OR(C14&gt;=2022,C14&gt;=2023),0,H14*E14))</f>
        <v>1584000</v>
      </c>
      <c r="H24" s="29">
        <f>IF(H19&lt;=0,0,IF(OR(C14&gt;=2023),0,H14*E14))</f>
        <v>1584000</v>
      </c>
      <c r="I24" s="29">
        <f>H14*E14</f>
        <v>1584000</v>
      </c>
      <c r="J24" s="28"/>
      <c r="K24" s="48"/>
      <c r="L24" s="52"/>
      <c r="M24" s="87"/>
      <c r="N24" s="87"/>
      <c r="O24" s="87"/>
      <c r="P24" s="51"/>
      <c r="Q24" s="47"/>
      <c r="R24" s="47"/>
      <c r="S24" s="47"/>
      <c r="T24" s="47"/>
      <c r="U24" s="47"/>
      <c r="V24" s="47"/>
      <c r="W24" s="47"/>
      <c r="X24" s="47"/>
      <c r="Y24" s="47"/>
      <c r="Z24" s="47"/>
      <c r="AA24" s="10"/>
      <c r="AB24" s="10"/>
      <c r="AC24" s="18"/>
      <c r="AD24" s="19"/>
      <c r="AE24" s="11"/>
      <c r="AF24" s="3"/>
      <c r="AG24" s="3"/>
      <c r="AH24" s="3"/>
      <c r="AI24" s="3"/>
      <c r="AJ24" s="3"/>
      <c r="AK24" s="3"/>
    </row>
    <row r="25" spans="1:37" ht="15.75" thickBot="1">
      <c r="A25" s="7"/>
      <c r="B25" s="40"/>
      <c r="C25" s="40"/>
      <c r="D25" s="41"/>
      <c r="E25" s="17"/>
      <c r="F25" s="17"/>
      <c r="G25" s="42"/>
      <c r="H25" s="43"/>
      <c r="I25" s="17"/>
      <c r="J25" s="17"/>
      <c r="K25" s="17"/>
      <c r="L25" s="17"/>
      <c r="M25" s="10"/>
      <c r="N25" s="10"/>
      <c r="O25" s="10"/>
      <c r="P25" s="10"/>
      <c r="Q25" s="10"/>
      <c r="R25" s="10"/>
      <c r="S25" s="10"/>
      <c r="T25" s="10"/>
      <c r="U25" s="10"/>
      <c r="V25" s="10"/>
      <c r="W25" s="10"/>
      <c r="X25" s="10"/>
      <c r="Y25" s="10"/>
      <c r="Z25" s="10"/>
      <c r="AA25" s="10"/>
      <c r="AB25" s="10"/>
      <c r="AC25" s="18"/>
      <c r="AD25" s="19"/>
      <c r="AE25" s="11"/>
      <c r="AF25" s="3"/>
      <c r="AG25" s="3"/>
      <c r="AH25" s="3"/>
      <c r="AI25" s="3"/>
      <c r="AJ25" s="3"/>
      <c r="AK25" s="3"/>
    </row>
    <row r="26" spans="1:37" ht="25.5" customHeight="1">
      <c r="A26" s="7"/>
      <c r="B26" s="94" t="s">
        <v>15</v>
      </c>
      <c r="C26" s="111" t="s">
        <v>17</v>
      </c>
      <c r="D26" s="111" t="s">
        <v>14</v>
      </c>
      <c r="E26" s="111"/>
      <c r="F26" s="111"/>
      <c r="G26" s="111"/>
      <c r="H26" s="111"/>
      <c r="I26" s="111"/>
      <c r="J26" s="113" t="s">
        <v>27</v>
      </c>
      <c r="K26" s="114"/>
      <c r="L26" s="115"/>
      <c r="M26" s="79"/>
      <c r="N26" s="79"/>
      <c r="O26" s="79"/>
      <c r="P26" s="49"/>
      <c r="Q26" s="49"/>
      <c r="R26" s="49"/>
      <c r="S26" s="49"/>
      <c r="T26" s="49"/>
      <c r="U26" s="49"/>
      <c r="V26" s="49"/>
      <c r="W26" s="49"/>
      <c r="X26" s="49"/>
      <c r="Y26" s="49"/>
      <c r="Z26" s="49"/>
      <c r="AA26" s="10"/>
      <c r="AB26" s="10"/>
      <c r="AC26" s="18"/>
      <c r="AD26" s="19"/>
      <c r="AE26" s="11"/>
      <c r="AF26" s="3"/>
      <c r="AG26" s="3"/>
      <c r="AH26" s="3"/>
      <c r="AI26" s="3"/>
      <c r="AJ26" s="3"/>
      <c r="AK26" s="3"/>
    </row>
    <row r="27" spans="1:37" ht="28.5" customHeight="1">
      <c r="A27" s="7"/>
      <c r="B27" s="95"/>
      <c r="C27" s="112"/>
      <c r="D27" s="67" t="s">
        <v>12</v>
      </c>
      <c r="E27" s="67" t="s">
        <v>9</v>
      </c>
      <c r="F27" s="67" t="s">
        <v>10</v>
      </c>
      <c r="G27" s="67" t="s">
        <v>11</v>
      </c>
      <c r="H27" s="67" t="s">
        <v>4</v>
      </c>
      <c r="I27" s="67" t="s">
        <v>5</v>
      </c>
      <c r="J27" s="67" t="s">
        <v>6</v>
      </c>
      <c r="K27" s="67" t="s">
        <v>7</v>
      </c>
      <c r="L27" s="61" t="s">
        <v>8</v>
      </c>
      <c r="M27" s="86"/>
      <c r="N27" s="86"/>
      <c r="O27" s="86"/>
      <c r="P27" s="50"/>
      <c r="Q27" s="50"/>
      <c r="R27" s="50"/>
      <c r="S27" s="50"/>
      <c r="T27" s="50"/>
      <c r="U27" s="50"/>
      <c r="V27" s="50"/>
      <c r="W27" s="50"/>
      <c r="X27" s="50"/>
      <c r="Y27" s="50"/>
      <c r="Z27" s="50"/>
      <c r="AA27" s="10"/>
      <c r="AB27" s="10"/>
      <c r="AC27" s="18"/>
      <c r="AD27" s="19"/>
      <c r="AE27" s="11"/>
      <c r="AF27" s="3"/>
      <c r="AG27" s="3"/>
      <c r="AH27" s="3"/>
      <c r="AI27" s="3"/>
      <c r="AJ27" s="3"/>
      <c r="AK27" s="3"/>
    </row>
    <row r="28" spans="1:37" ht="15.75" thickBot="1">
      <c r="A28" s="7"/>
      <c r="B28" s="76" t="s">
        <v>40</v>
      </c>
      <c r="C28" s="29">
        <f>H14*E14</f>
        <v>1584000</v>
      </c>
      <c r="D28" s="28"/>
      <c r="E28" s="28"/>
      <c r="F28" s="28"/>
      <c r="G28" s="28"/>
      <c r="H28" s="28"/>
      <c r="I28" s="28"/>
      <c r="J28" s="29">
        <f>H14*E14</f>
        <v>1584000</v>
      </c>
      <c r="K28" s="46">
        <f>H14*E14</f>
        <v>1584000</v>
      </c>
      <c r="L28" s="85">
        <f>H14*E14</f>
        <v>1584000</v>
      </c>
      <c r="M28" s="87"/>
      <c r="N28" s="87"/>
      <c r="O28" s="87"/>
      <c r="P28" s="51"/>
      <c r="Q28" s="47"/>
      <c r="R28" s="47"/>
      <c r="S28" s="47"/>
      <c r="T28" s="47"/>
      <c r="U28" s="47"/>
      <c r="V28" s="47"/>
      <c r="W28" s="47"/>
      <c r="X28" s="47"/>
      <c r="Y28" s="47"/>
      <c r="Z28" s="47"/>
      <c r="AA28" s="10"/>
      <c r="AB28" s="10"/>
      <c r="AC28" s="18"/>
      <c r="AD28" s="19"/>
      <c r="AE28" s="11"/>
      <c r="AF28" s="3"/>
      <c r="AG28" s="3"/>
      <c r="AH28" s="3"/>
      <c r="AI28" s="3"/>
      <c r="AJ28" s="3"/>
      <c r="AK28" s="3"/>
    </row>
    <row r="29" spans="1:37" ht="15.75" thickBot="1">
      <c r="A29" s="7"/>
      <c r="B29" s="8"/>
      <c r="C29" s="8"/>
      <c r="D29" s="9"/>
      <c r="E29" s="10"/>
      <c r="F29" s="10"/>
      <c r="G29" s="20"/>
      <c r="H29" s="21"/>
      <c r="I29" s="10"/>
      <c r="J29" s="10"/>
      <c r="K29" s="10"/>
      <c r="L29" s="10"/>
      <c r="M29" s="10"/>
      <c r="N29" s="10"/>
      <c r="O29" s="10"/>
      <c r="P29" s="10"/>
      <c r="Q29" s="10"/>
      <c r="R29" s="10"/>
      <c r="S29" s="10"/>
      <c r="T29" s="10"/>
      <c r="U29" s="10"/>
      <c r="V29" s="10"/>
      <c r="W29" s="10"/>
      <c r="X29" s="10"/>
      <c r="Y29" s="10"/>
      <c r="Z29" s="10"/>
      <c r="AA29" s="10"/>
      <c r="AB29" s="10"/>
      <c r="AC29" s="18"/>
      <c r="AD29" s="19"/>
      <c r="AE29" s="11"/>
      <c r="AF29" s="3"/>
      <c r="AG29" s="3"/>
      <c r="AH29" s="3"/>
      <c r="AI29" s="3"/>
      <c r="AJ29" s="3"/>
      <c r="AK29" s="3"/>
    </row>
    <row r="30" spans="1:37" ht="45.75" customHeight="1">
      <c r="A30" s="7"/>
      <c r="B30" s="100" t="s">
        <v>15</v>
      </c>
      <c r="C30" s="106" t="s">
        <v>23</v>
      </c>
      <c r="D30" s="120" t="s">
        <v>3</v>
      </c>
      <c r="E30" s="104" t="s">
        <v>24</v>
      </c>
      <c r="F30" s="101" t="s">
        <v>25</v>
      </c>
      <c r="H30" s="21"/>
      <c r="I30" s="10"/>
      <c r="J30" s="10"/>
      <c r="K30" s="10"/>
      <c r="L30" s="10"/>
      <c r="M30" s="10"/>
      <c r="N30" s="10"/>
      <c r="O30" s="10"/>
      <c r="P30" s="10"/>
      <c r="Q30" s="10"/>
      <c r="R30" s="10"/>
      <c r="S30" s="10"/>
      <c r="T30" s="10"/>
      <c r="U30" s="10"/>
      <c r="V30" s="10"/>
      <c r="W30" s="10"/>
      <c r="X30" s="10"/>
      <c r="Y30" s="10"/>
      <c r="Z30" s="10"/>
      <c r="AA30" s="10"/>
      <c r="AB30" s="10"/>
      <c r="AC30" s="18"/>
      <c r="AD30" s="19"/>
      <c r="AE30" s="11"/>
      <c r="AF30" s="3"/>
      <c r="AG30" s="3"/>
      <c r="AH30" s="3"/>
      <c r="AI30" s="3"/>
      <c r="AJ30" s="3"/>
      <c r="AK30" s="3"/>
    </row>
    <row r="31" spans="1:37" ht="42" customHeight="1">
      <c r="A31" s="7"/>
      <c r="B31" s="100"/>
      <c r="C31" s="106"/>
      <c r="D31" s="120"/>
      <c r="E31" s="105"/>
      <c r="F31" s="102"/>
      <c r="H31" s="21"/>
      <c r="I31" s="10"/>
      <c r="J31" s="10"/>
      <c r="K31" s="10"/>
      <c r="L31" s="10"/>
      <c r="M31" s="10"/>
      <c r="N31" s="10"/>
      <c r="O31" s="10"/>
      <c r="P31" s="10"/>
      <c r="Q31" s="10"/>
      <c r="R31" s="10"/>
      <c r="S31" s="10"/>
      <c r="T31" s="10"/>
      <c r="U31" s="10"/>
      <c r="V31" s="10"/>
      <c r="W31" s="10"/>
      <c r="X31" s="10"/>
      <c r="Y31" s="10"/>
      <c r="Z31" s="10"/>
      <c r="AA31" s="10"/>
      <c r="AB31" s="10"/>
      <c r="AC31" s="18"/>
      <c r="AD31" s="19"/>
      <c r="AE31" s="11"/>
      <c r="AF31" s="3"/>
      <c r="AG31" s="3"/>
      <c r="AH31" s="3"/>
      <c r="AI31" s="3"/>
      <c r="AJ31" s="3"/>
      <c r="AK31" s="3"/>
    </row>
    <row r="32" spans="1:37" ht="15">
      <c r="A32" s="7"/>
      <c r="B32" s="67" t="s">
        <v>1</v>
      </c>
      <c r="C32" s="31">
        <f>SUM(J18:K18)-SUM(J23:K23)-G13</f>
        <v>510000</v>
      </c>
      <c r="D32" s="54"/>
      <c r="E32" s="55">
        <f>C32</f>
        <v>510000</v>
      </c>
      <c r="F32" s="58"/>
      <c r="H32" s="21"/>
      <c r="I32" s="10"/>
      <c r="J32" s="10"/>
      <c r="K32" s="10"/>
      <c r="L32" s="10"/>
      <c r="M32" s="10"/>
      <c r="N32" s="10"/>
      <c r="O32" s="10"/>
      <c r="P32" s="10"/>
      <c r="Q32" s="10"/>
      <c r="R32" s="10"/>
      <c r="S32" s="10"/>
      <c r="T32" s="10"/>
      <c r="U32" s="10"/>
      <c r="V32" s="10"/>
      <c r="W32" s="10"/>
      <c r="X32" s="10"/>
      <c r="Y32" s="10"/>
      <c r="Z32" s="10"/>
      <c r="AA32" s="10"/>
      <c r="AB32" s="10"/>
      <c r="AC32" s="18"/>
      <c r="AD32" s="19"/>
      <c r="AE32" s="11"/>
      <c r="AF32" s="3"/>
      <c r="AG32" s="3"/>
      <c r="AH32" s="3"/>
      <c r="AI32" s="3"/>
      <c r="AJ32" s="3"/>
      <c r="AK32" s="3"/>
    </row>
    <row r="33" spans="1:37" ht="15.75" thickBot="1">
      <c r="A33" s="7"/>
      <c r="B33" s="57" t="s">
        <v>2</v>
      </c>
      <c r="C33" s="31">
        <f>I19-I24-G14</f>
        <v>406000</v>
      </c>
      <c r="D33" s="53">
        <f>SUM(D19:H19)-SUM(D24:H24)</f>
        <v>1848000</v>
      </c>
      <c r="E33" s="56">
        <f>D33+C33</f>
        <v>2254000</v>
      </c>
      <c r="F33" s="59">
        <f>SUM(J19:L19)-SUM(J28:L28)-G14</f>
        <v>2958000</v>
      </c>
      <c r="H33" s="21"/>
      <c r="I33" s="10"/>
      <c r="J33" s="10"/>
      <c r="K33" s="10"/>
      <c r="L33" s="44"/>
      <c r="M33" s="10"/>
      <c r="N33" s="10"/>
      <c r="O33" s="10"/>
      <c r="P33" s="10"/>
      <c r="Q33" s="10"/>
      <c r="R33" s="10"/>
      <c r="S33" s="10"/>
      <c r="T33" s="10"/>
      <c r="U33" s="10"/>
      <c r="V33" s="10"/>
      <c r="W33" s="10"/>
      <c r="X33" s="10"/>
      <c r="Y33" s="10"/>
      <c r="Z33" s="10"/>
      <c r="AA33" s="10"/>
      <c r="AB33" s="10"/>
      <c r="AC33" s="18"/>
      <c r="AD33" s="19"/>
      <c r="AE33" s="11"/>
      <c r="AF33" s="3"/>
      <c r="AG33" s="3"/>
      <c r="AH33" s="3"/>
      <c r="AI33" s="3"/>
      <c r="AJ33" s="3"/>
      <c r="AK33" s="3"/>
    </row>
    <row r="34" spans="1:37" ht="15">
      <c r="A34" s="7"/>
      <c r="B34" s="8"/>
      <c r="C34" s="8"/>
      <c r="D34" s="9"/>
      <c r="E34" s="10"/>
      <c r="F34" s="10"/>
      <c r="G34" s="20"/>
      <c r="H34" s="21"/>
      <c r="I34" s="10"/>
      <c r="J34" s="10"/>
      <c r="K34" s="10"/>
      <c r="L34" s="10"/>
      <c r="M34" s="10"/>
      <c r="N34" s="10"/>
      <c r="O34" s="10"/>
      <c r="P34" s="10"/>
      <c r="Q34" s="10"/>
      <c r="R34" s="10"/>
      <c r="S34" s="10"/>
      <c r="T34" s="10"/>
      <c r="U34" s="10"/>
      <c r="V34" s="10"/>
      <c r="W34" s="10"/>
      <c r="X34" s="10"/>
      <c r="Y34" s="10"/>
      <c r="Z34" s="10"/>
      <c r="AA34" s="10"/>
      <c r="AB34" s="10"/>
      <c r="AC34" s="18"/>
      <c r="AD34" s="19"/>
      <c r="AE34" s="11"/>
      <c r="AF34" s="3"/>
      <c r="AG34" s="3"/>
      <c r="AH34" s="3"/>
      <c r="AI34" s="3"/>
      <c r="AJ34" s="3"/>
      <c r="AK34" s="3"/>
    </row>
    <row r="35" spans="1:37" s="5" customFormat="1" ht="18.75">
      <c r="A35" s="7"/>
      <c r="B35" s="117" t="s">
        <v>26</v>
      </c>
      <c r="C35" s="117"/>
      <c r="D35" s="117"/>
      <c r="E35" s="117"/>
      <c r="F35" s="117"/>
      <c r="G35" s="117"/>
      <c r="H35" s="117"/>
      <c r="I35" s="117"/>
      <c r="J35" s="117"/>
      <c r="K35" s="10"/>
      <c r="L35" s="10"/>
      <c r="M35" s="10"/>
      <c r="N35" s="10"/>
      <c r="O35" s="10"/>
      <c r="P35" s="10"/>
      <c r="Q35" s="10"/>
      <c r="R35" s="10"/>
      <c r="S35" s="10"/>
      <c r="T35" s="10"/>
      <c r="U35" s="10"/>
      <c r="V35" s="10"/>
      <c r="W35" s="10"/>
      <c r="X35" s="10"/>
      <c r="Y35" s="10"/>
      <c r="Z35" s="10"/>
      <c r="AA35" s="10"/>
      <c r="AB35" s="10"/>
      <c r="AC35" s="15"/>
      <c r="AD35" s="13"/>
      <c r="AE35" s="13"/>
      <c r="AF35" s="4"/>
      <c r="AG35" s="4"/>
      <c r="AH35" s="4"/>
      <c r="AI35" s="4"/>
      <c r="AJ35" s="4"/>
      <c r="AK35" s="4"/>
    </row>
    <row r="36" spans="1:37" s="5" customFormat="1" ht="42.75" customHeight="1">
      <c r="A36" s="7"/>
      <c r="B36" s="103" t="s">
        <v>18</v>
      </c>
      <c r="C36" s="103"/>
      <c r="D36" s="103"/>
      <c r="E36" s="103"/>
      <c r="F36" s="103"/>
      <c r="G36" s="103"/>
      <c r="H36" s="103"/>
      <c r="I36" s="103"/>
      <c r="J36" s="103"/>
      <c r="K36" s="10"/>
      <c r="L36" s="10"/>
      <c r="M36" s="10"/>
      <c r="N36" s="10"/>
      <c r="O36" s="10"/>
      <c r="P36" s="10"/>
      <c r="Q36" s="10"/>
      <c r="R36" s="10"/>
      <c r="S36" s="10"/>
      <c r="T36" s="10"/>
      <c r="U36" s="10"/>
      <c r="V36" s="10"/>
      <c r="W36" s="10"/>
      <c r="X36" s="10"/>
      <c r="Y36" s="10"/>
      <c r="Z36" s="10"/>
      <c r="AA36" s="10"/>
      <c r="AB36" s="10"/>
      <c r="AC36" s="15"/>
      <c r="AD36" s="13"/>
      <c r="AE36" s="13"/>
      <c r="AF36" s="4"/>
      <c r="AG36" s="4"/>
      <c r="AH36" s="4"/>
      <c r="AI36" s="4"/>
      <c r="AJ36" s="4"/>
      <c r="AK36" s="4"/>
    </row>
    <row r="37" spans="1:34" ht="58.5" customHeight="1">
      <c r="A37" s="11"/>
      <c r="B37" s="107" t="s">
        <v>28</v>
      </c>
      <c r="C37" s="108"/>
      <c r="D37" s="108"/>
      <c r="E37" s="108"/>
      <c r="F37" s="108"/>
      <c r="G37" s="108"/>
      <c r="H37" s="108"/>
      <c r="I37" s="108"/>
      <c r="J37" s="108"/>
      <c r="M37" s="10"/>
      <c r="Q37" s="5"/>
      <c r="R37" s="5"/>
      <c r="S37" s="14"/>
      <c r="T37" s="14"/>
      <c r="U37" s="14"/>
      <c r="V37" s="14"/>
      <c r="W37" s="14"/>
      <c r="X37" s="14"/>
      <c r="Y37" s="14"/>
      <c r="Z37" s="14"/>
      <c r="AA37" s="14"/>
      <c r="AB37" s="14"/>
      <c r="AC37" s="16"/>
      <c r="AD37" s="16"/>
      <c r="AE37" s="3"/>
      <c r="AF37" s="3"/>
      <c r="AG37" s="3"/>
      <c r="AH37" s="3"/>
    </row>
    <row r="38" spans="1:34" ht="37.5" customHeight="1">
      <c r="A38" s="11"/>
      <c r="B38" s="98" t="s">
        <v>19</v>
      </c>
      <c r="C38" s="99"/>
      <c r="D38" s="99"/>
      <c r="E38" s="99"/>
      <c r="F38" s="99"/>
      <c r="G38" s="99"/>
      <c r="H38" s="99"/>
      <c r="I38" s="99"/>
      <c r="J38" s="99"/>
      <c r="M38" s="10"/>
      <c r="Q38" s="5"/>
      <c r="R38" s="5"/>
      <c r="S38" s="14"/>
      <c r="T38" s="14"/>
      <c r="U38" s="14"/>
      <c r="V38" s="14"/>
      <c r="W38" s="14"/>
      <c r="X38" s="14"/>
      <c r="Y38" s="14"/>
      <c r="Z38" s="14"/>
      <c r="AA38" s="14"/>
      <c r="AB38" s="14"/>
      <c r="AC38" s="16"/>
      <c r="AD38" s="16"/>
      <c r="AE38" s="3"/>
      <c r="AF38" s="3"/>
      <c r="AG38" s="3"/>
      <c r="AH38" s="3"/>
    </row>
    <row r="39" spans="1:37" ht="58.5" customHeight="1">
      <c r="A39" s="11"/>
      <c r="B39" s="98" t="s">
        <v>20</v>
      </c>
      <c r="C39" s="99"/>
      <c r="D39" s="99"/>
      <c r="E39" s="99"/>
      <c r="F39" s="99"/>
      <c r="G39" s="99"/>
      <c r="H39" s="99"/>
      <c r="I39" s="99"/>
      <c r="J39" s="99"/>
      <c r="K39" s="3"/>
      <c r="L39" s="3"/>
      <c r="M39" s="10"/>
      <c r="N39" s="3"/>
      <c r="O39" s="3"/>
      <c r="P39" s="3"/>
      <c r="Q39" s="3"/>
      <c r="R39" s="3"/>
      <c r="S39" s="3"/>
      <c r="T39" s="3"/>
      <c r="U39" s="3"/>
      <c r="V39" s="3"/>
      <c r="W39" s="3"/>
      <c r="X39" s="3"/>
      <c r="Y39" s="3"/>
      <c r="Z39" s="3"/>
      <c r="AA39" s="3"/>
      <c r="AB39" s="3"/>
      <c r="AC39" s="16"/>
      <c r="AD39" s="3"/>
      <c r="AE39" s="3"/>
      <c r="AF39" s="3"/>
      <c r="AG39" s="3"/>
      <c r="AH39" s="3"/>
      <c r="AI39" s="3"/>
      <c r="AJ39" s="3"/>
      <c r="AK39" s="3"/>
    </row>
    <row r="40" spans="1:37" ht="41.25" customHeight="1">
      <c r="A40" s="11"/>
      <c r="B40" s="121" t="s">
        <v>21</v>
      </c>
      <c r="C40" s="122"/>
      <c r="D40" s="122"/>
      <c r="E40" s="122"/>
      <c r="F40" s="122"/>
      <c r="G40" s="122"/>
      <c r="H40" s="122"/>
      <c r="I40" s="122"/>
      <c r="J40" s="122"/>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row>
    <row r="41" spans="1:37" ht="225" customHeight="1">
      <c r="A41" s="11"/>
      <c r="B41" s="98" t="s">
        <v>22</v>
      </c>
      <c r="C41" s="99"/>
      <c r="D41" s="99"/>
      <c r="E41" s="99"/>
      <c r="F41" s="99"/>
      <c r="G41" s="99"/>
      <c r="H41" s="99"/>
      <c r="I41" s="99"/>
      <c r="J41" s="99"/>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row>
    <row r="42" spans="1:37" ht="193.5" customHeight="1">
      <c r="A42" s="11"/>
      <c r="B42" s="98" t="s">
        <v>43</v>
      </c>
      <c r="C42" s="99"/>
      <c r="D42" s="99"/>
      <c r="E42" s="99"/>
      <c r="F42" s="99"/>
      <c r="G42" s="99"/>
      <c r="H42" s="99"/>
      <c r="I42" s="99"/>
      <c r="J42" s="99"/>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row>
    <row r="43" spans="1:37" ht="18">
      <c r="A43" s="11"/>
      <c r="B43" s="34"/>
      <c r="C43" s="34"/>
      <c r="D43" s="35"/>
      <c r="E43" s="35"/>
      <c r="F43" s="35"/>
      <c r="G43" s="35"/>
      <c r="H43" s="35"/>
      <c r="I43" s="36"/>
      <c r="J43" s="11"/>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row>
    <row r="44" spans="1:37" ht="18.75">
      <c r="A44" s="11"/>
      <c r="B44" s="116" t="s">
        <v>42</v>
      </c>
      <c r="C44" s="116"/>
      <c r="D44" s="116"/>
      <c r="E44" s="116"/>
      <c r="F44" s="116"/>
      <c r="G44" s="116"/>
      <c r="H44" s="116"/>
      <c r="I44" s="116"/>
      <c r="J44" s="11"/>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row>
    <row r="45" spans="1:37" ht="18">
      <c r="A45" s="11"/>
      <c r="B45" s="35"/>
      <c r="C45" s="35"/>
      <c r="D45" s="35"/>
      <c r="E45" s="35"/>
      <c r="F45" s="35"/>
      <c r="G45" s="35"/>
      <c r="H45" s="35"/>
      <c r="I45" s="36"/>
      <c r="J45" s="11"/>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row>
    <row r="46" spans="1:10" ht="18">
      <c r="A46" s="6"/>
      <c r="B46" s="35"/>
      <c r="C46" s="35"/>
      <c r="D46" s="35"/>
      <c r="E46" s="35"/>
      <c r="F46" s="35"/>
      <c r="G46" s="35"/>
      <c r="H46" s="35"/>
      <c r="I46" s="37"/>
      <c r="J46" s="6"/>
    </row>
    <row r="47" spans="1:10" ht="18">
      <c r="A47" s="6"/>
      <c r="B47" s="34"/>
      <c r="C47" s="34"/>
      <c r="D47" s="34"/>
      <c r="E47" s="34"/>
      <c r="F47" s="34"/>
      <c r="G47" s="34"/>
      <c r="H47" s="34"/>
      <c r="I47" s="38"/>
      <c r="J47" s="6"/>
    </row>
    <row r="48" spans="1:10" ht="18">
      <c r="A48" s="6"/>
      <c r="B48" s="39"/>
      <c r="C48" s="39"/>
      <c r="D48" s="39"/>
      <c r="E48" s="39"/>
      <c r="F48" s="39"/>
      <c r="G48" s="39"/>
      <c r="H48" s="39"/>
      <c r="I48" s="38"/>
      <c r="J48" s="6"/>
    </row>
    <row r="49" spans="1:10" ht="18">
      <c r="A49" s="6"/>
      <c r="B49" s="39"/>
      <c r="C49" s="39"/>
      <c r="D49" s="39"/>
      <c r="E49" s="39"/>
      <c r="F49" s="39"/>
      <c r="G49" s="39"/>
      <c r="H49" s="39"/>
      <c r="I49" s="38"/>
      <c r="J49" s="6"/>
    </row>
    <row r="50" spans="1:10" ht="18">
      <c r="A50" s="6"/>
      <c r="B50" s="39"/>
      <c r="C50" s="39"/>
      <c r="D50" s="39"/>
      <c r="E50" s="39"/>
      <c r="F50" s="39"/>
      <c r="G50" s="39"/>
      <c r="H50" s="39"/>
      <c r="I50" s="38"/>
      <c r="J50" s="6"/>
    </row>
    <row r="51" spans="1:10" ht="18">
      <c r="A51" s="6"/>
      <c r="B51" s="39"/>
      <c r="C51" s="39"/>
      <c r="D51" s="39"/>
      <c r="E51" s="39"/>
      <c r="F51" s="39"/>
      <c r="G51" s="39"/>
      <c r="H51" s="39"/>
      <c r="I51" s="38"/>
      <c r="J51" s="6"/>
    </row>
    <row r="52" spans="1:10" ht="18">
      <c r="A52" s="6"/>
      <c r="B52" s="34"/>
      <c r="C52" s="34"/>
      <c r="D52" s="34"/>
      <c r="E52" s="34"/>
      <c r="F52" s="34"/>
      <c r="G52" s="34"/>
      <c r="H52" s="34"/>
      <c r="I52" s="38"/>
      <c r="J52" s="6"/>
    </row>
    <row r="53" spans="1:10" ht="18">
      <c r="A53" s="6"/>
      <c r="B53" s="33"/>
      <c r="C53" s="33"/>
      <c r="D53" s="33"/>
      <c r="E53" s="33"/>
      <c r="F53" s="33"/>
      <c r="G53" s="33"/>
      <c r="H53" s="33"/>
      <c r="I53" s="6"/>
      <c r="J53" s="6"/>
    </row>
    <row r="54" spans="1:10" ht="18">
      <c r="A54" s="6"/>
      <c r="B54" s="33"/>
      <c r="C54" s="33"/>
      <c r="D54" s="33"/>
      <c r="E54" s="33"/>
      <c r="F54" s="33"/>
      <c r="G54" s="33"/>
      <c r="H54" s="33"/>
      <c r="I54" s="6"/>
      <c r="J54" s="6"/>
    </row>
    <row r="55" spans="1:10" ht="18">
      <c r="A55" s="6"/>
      <c r="B55" s="33"/>
      <c r="C55" s="33"/>
      <c r="D55" s="33"/>
      <c r="E55" s="33"/>
      <c r="F55" s="33"/>
      <c r="G55" s="33"/>
      <c r="H55" s="33"/>
      <c r="I55" s="6"/>
      <c r="J55" s="6"/>
    </row>
    <row r="56" spans="1:10" ht="18">
      <c r="A56" s="6"/>
      <c r="B56" s="33"/>
      <c r="C56" s="33"/>
      <c r="D56" s="33"/>
      <c r="E56" s="33"/>
      <c r="F56" s="33"/>
      <c r="G56" s="33"/>
      <c r="H56" s="33"/>
      <c r="I56" s="6"/>
      <c r="J56" s="6"/>
    </row>
    <row r="57" spans="1:10" ht="18">
      <c r="A57" s="6"/>
      <c r="B57" s="32"/>
      <c r="C57" s="32"/>
      <c r="D57" s="32"/>
      <c r="E57" s="32"/>
      <c r="F57" s="32"/>
      <c r="G57" s="32"/>
      <c r="H57" s="32"/>
      <c r="I57" s="6"/>
      <c r="J57" s="6"/>
    </row>
    <row r="58" spans="1:10" ht="18">
      <c r="A58" s="6"/>
      <c r="B58" s="32"/>
      <c r="C58" s="32"/>
      <c r="D58" s="32"/>
      <c r="E58" s="32"/>
      <c r="F58" s="32"/>
      <c r="G58" s="32"/>
      <c r="H58" s="32"/>
      <c r="I58" s="6"/>
      <c r="J58" s="6"/>
    </row>
    <row r="59" spans="1:10" ht="18">
      <c r="A59" s="6"/>
      <c r="B59" s="32"/>
      <c r="C59" s="32"/>
      <c r="D59" s="32"/>
      <c r="E59" s="32"/>
      <c r="F59" s="32"/>
      <c r="G59" s="32"/>
      <c r="H59" s="32"/>
      <c r="I59" s="6"/>
      <c r="J59" s="6"/>
    </row>
    <row r="60" spans="1:10" ht="18">
      <c r="A60" s="6"/>
      <c r="B60" s="32"/>
      <c r="C60" s="32"/>
      <c r="D60" s="32"/>
      <c r="E60" s="32"/>
      <c r="F60" s="32"/>
      <c r="G60" s="32"/>
      <c r="H60" s="32"/>
      <c r="I60" s="6"/>
      <c r="J60" s="6"/>
    </row>
    <row r="61" spans="1:10" ht="18">
      <c r="A61" s="6"/>
      <c r="B61" s="32"/>
      <c r="C61" s="32"/>
      <c r="D61" s="32"/>
      <c r="E61" s="32"/>
      <c r="F61" s="32"/>
      <c r="G61" s="32"/>
      <c r="H61" s="32"/>
      <c r="I61" s="6"/>
      <c r="J61" s="6"/>
    </row>
    <row r="62" spans="1:10" ht="18">
      <c r="A62" s="6"/>
      <c r="B62" s="32"/>
      <c r="C62" s="32"/>
      <c r="D62" s="32"/>
      <c r="E62" s="32"/>
      <c r="F62" s="32"/>
      <c r="G62" s="32"/>
      <c r="H62" s="32"/>
      <c r="I62" s="6"/>
      <c r="J62" s="6"/>
    </row>
    <row r="63" spans="1:10" ht="18">
      <c r="A63" s="6"/>
      <c r="B63" s="32"/>
      <c r="C63" s="32"/>
      <c r="D63" s="32"/>
      <c r="E63" s="32"/>
      <c r="F63" s="32"/>
      <c r="G63" s="32"/>
      <c r="H63" s="32"/>
      <c r="I63" s="6"/>
      <c r="J63" s="6"/>
    </row>
    <row r="64" spans="1:10" ht="18">
      <c r="A64" s="6"/>
      <c r="B64" s="32"/>
      <c r="C64" s="32"/>
      <c r="D64" s="32"/>
      <c r="E64" s="32"/>
      <c r="F64" s="32"/>
      <c r="G64" s="32"/>
      <c r="H64" s="32"/>
      <c r="I64" s="6"/>
      <c r="J64" s="6"/>
    </row>
    <row r="65" spans="1:10" ht="18">
      <c r="A65" s="6"/>
      <c r="B65" s="32"/>
      <c r="C65" s="32"/>
      <c r="D65" s="32"/>
      <c r="E65" s="32"/>
      <c r="F65" s="32"/>
      <c r="G65" s="32"/>
      <c r="H65" s="32"/>
      <c r="I65" s="6"/>
      <c r="J65" s="6"/>
    </row>
    <row r="66" spans="1:10" ht="18">
      <c r="A66" s="6"/>
      <c r="B66" s="32"/>
      <c r="C66" s="32"/>
      <c r="D66" s="32"/>
      <c r="E66" s="32"/>
      <c r="F66" s="32"/>
      <c r="G66" s="32"/>
      <c r="H66" s="32"/>
      <c r="I66" s="6"/>
      <c r="J66" s="6"/>
    </row>
    <row r="67" spans="1:10" ht="18">
      <c r="A67" s="6"/>
      <c r="B67" s="32"/>
      <c r="C67" s="32"/>
      <c r="D67" s="32"/>
      <c r="E67" s="32"/>
      <c r="F67" s="32"/>
      <c r="G67" s="32"/>
      <c r="H67" s="32"/>
      <c r="I67" s="6"/>
      <c r="J67" s="6"/>
    </row>
    <row r="68" spans="1:10" ht="18">
      <c r="A68" s="6"/>
      <c r="B68" s="32"/>
      <c r="C68" s="32"/>
      <c r="D68" s="32"/>
      <c r="E68" s="32"/>
      <c r="F68" s="32"/>
      <c r="G68" s="32"/>
      <c r="H68" s="32"/>
      <c r="I68" s="6"/>
      <c r="J68" s="6"/>
    </row>
    <row r="69" spans="1:10" ht="18">
      <c r="A69" s="6"/>
      <c r="B69" s="32"/>
      <c r="C69" s="32"/>
      <c r="D69" s="32"/>
      <c r="E69" s="32"/>
      <c r="F69" s="32"/>
      <c r="G69" s="32"/>
      <c r="H69" s="32"/>
      <c r="I69" s="6"/>
      <c r="J69" s="6"/>
    </row>
    <row r="70" spans="1:10" ht="18">
      <c r="A70" s="6"/>
      <c r="B70" s="32"/>
      <c r="C70" s="32"/>
      <c r="D70" s="32"/>
      <c r="E70" s="32"/>
      <c r="F70" s="32"/>
      <c r="G70" s="32"/>
      <c r="H70" s="32"/>
      <c r="I70" s="6"/>
      <c r="J70" s="6"/>
    </row>
    <row r="71" spans="1:10" ht="18">
      <c r="A71" s="6"/>
      <c r="B71" s="32"/>
      <c r="C71" s="32"/>
      <c r="D71" s="32"/>
      <c r="E71" s="32"/>
      <c r="F71" s="32"/>
      <c r="G71" s="32"/>
      <c r="H71" s="32"/>
      <c r="I71" s="6"/>
      <c r="J71" s="6"/>
    </row>
    <row r="72" spans="1:10" ht="18">
      <c r="A72" s="6"/>
      <c r="B72" s="32"/>
      <c r="C72" s="32"/>
      <c r="D72" s="32"/>
      <c r="E72" s="32"/>
      <c r="F72" s="32"/>
      <c r="G72" s="32"/>
      <c r="H72" s="32"/>
      <c r="I72" s="6"/>
      <c r="J72" s="6"/>
    </row>
    <row r="73" spans="1:10" ht="18">
      <c r="A73" s="6"/>
      <c r="B73" s="32"/>
      <c r="C73" s="32"/>
      <c r="D73" s="32"/>
      <c r="E73" s="32"/>
      <c r="F73" s="32"/>
      <c r="G73" s="32"/>
      <c r="H73" s="32"/>
      <c r="I73" s="6"/>
      <c r="J73" s="6"/>
    </row>
    <row r="74" spans="1:10" ht="18">
      <c r="A74" s="6"/>
      <c r="B74" s="32"/>
      <c r="C74" s="32"/>
      <c r="D74" s="32"/>
      <c r="E74" s="32"/>
      <c r="F74" s="32"/>
      <c r="G74" s="32"/>
      <c r="H74" s="32"/>
      <c r="I74" s="6"/>
      <c r="J74" s="6"/>
    </row>
    <row r="75" spans="1:10" ht="18">
      <c r="A75" s="6"/>
      <c r="B75" s="32"/>
      <c r="C75" s="32"/>
      <c r="D75" s="32"/>
      <c r="E75" s="32"/>
      <c r="F75" s="32"/>
      <c r="G75" s="32"/>
      <c r="H75" s="32"/>
      <c r="I75" s="6"/>
      <c r="J75" s="6"/>
    </row>
    <row r="76" spans="1:10" ht="18">
      <c r="A76" s="6"/>
      <c r="B76" s="32"/>
      <c r="C76" s="32"/>
      <c r="D76" s="32"/>
      <c r="E76" s="32"/>
      <c r="F76" s="32"/>
      <c r="G76" s="32"/>
      <c r="H76" s="32"/>
      <c r="I76" s="6"/>
      <c r="J76" s="6"/>
    </row>
    <row r="77" spans="1:10" ht="18">
      <c r="A77" s="6"/>
      <c r="B77" s="32"/>
      <c r="C77" s="32"/>
      <c r="D77" s="32"/>
      <c r="E77" s="32"/>
      <c r="F77" s="32"/>
      <c r="G77" s="32"/>
      <c r="H77" s="32"/>
      <c r="I77" s="6"/>
      <c r="J77" s="6"/>
    </row>
    <row r="78" spans="1:10" ht="18">
      <c r="A78" s="6"/>
      <c r="B78" s="32"/>
      <c r="C78" s="32"/>
      <c r="D78" s="32"/>
      <c r="E78" s="32"/>
      <c r="F78" s="32"/>
      <c r="G78" s="32"/>
      <c r="H78" s="32"/>
      <c r="I78" s="6"/>
      <c r="J78" s="6"/>
    </row>
    <row r="79" spans="1:10" ht="18">
      <c r="A79" s="6"/>
      <c r="B79" s="32"/>
      <c r="C79" s="32"/>
      <c r="D79" s="32"/>
      <c r="E79" s="32"/>
      <c r="F79" s="32"/>
      <c r="G79" s="32"/>
      <c r="H79" s="32"/>
      <c r="I79" s="6"/>
      <c r="J79" s="6"/>
    </row>
    <row r="80" spans="1:10" ht="18">
      <c r="A80" s="6"/>
      <c r="B80" s="32"/>
      <c r="C80" s="32"/>
      <c r="D80" s="32"/>
      <c r="E80" s="32"/>
      <c r="F80" s="32"/>
      <c r="G80" s="32"/>
      <c r="H80" s="32"/>
      <c r="I80" s="6"/>
      <c r="J80" s="6"/>
    </row>
    <row r="81" spans="1:10" ht="18">
      <c r="A81" s="6"/>
      <c r="B81" s="32"/>
      <c r="C81" s="32"/>
      <c r="D81" s="32"/>
      <c r="E81" s="32"/>
      <c r="F81" s="32"/>
      <c r="G81" s="32"/>
      <c r="H81" s="32"/>
      <c r="I81" s="6"/>
      <c r="J81" s="6"/>
    </row>
    <row r="82" spans="1:10" ht="18">
      <c r="A82" s="6"/>
      <c r="B82" s="32"/>
      <c r="C82" s="32"/>
      <c r="D82" s="32"/>
      <c r="E82" s="32"/>
      <c r="F82" s="32"/>
      <c r="G82" s="32"/>
      <c r="H82" s="32"/>
      <c r="I82" s="6"/>
      <c r="J82" s="6"/>
    </row>
    <row r="83" spans="1:10" ht="18">
      <c r="A83" s="6"/>
      <c r="B83" s="32"/>
      <c r="C83" s="32"/>
      <c r="D83" s="32"/>
      <c r="E83" s="32"/>
      <c r="F83" s="32"/>
      <c r="G83" s="32"/>
      <c r="H83" s="32"/>
      <c r="I83" s="6"/>
      <c r="J83" s="6"/>
    </row>
    <row r="84" spans="1:10" ht="18">
      <c r="A84" s="6"/>
      <c r="B84" s="32"/>
      <c r="C84" s="32"/>
      <c r="D84" s="32"/>
      <c r="E84" s="32"/>
      <c r="F84" s="32"/>
      <c r="G84" s="32"/>
      <c r="H84" s="32"/>
      <c r="I84" s="6"/>
      <c r="J84" s="6"/>
    </row>
    <row r="85" spans="1:10" ht="18">
      <c r="A85" s="6"/>
      <c r="B85" s="32"/>
      <c r="C85" s="32"/>
      <c r="D85" s="32"/>
      <c r="E85" s="32"/>
      <c r="F85" s="32"/>
      <c r="G85" s="32"/>
      <c r="H85" s="32"/>
      <c r="I85" s="6"/>
      <c r="J85" s="6"/>
    </row>
    <row r="86" spans="1:10" ht="18">
      <c r="A86" s="6"/>
      <c r="B86" s="32"/>
      <c r="C86" s="32"/>
      <c r="D86" s="32"/>
      <c r="E86" s="32"/>
      <c r="F86" s="32"/>
      <c r="G86" s="32"/>
      <c r="H86" s="32"/>
      <c r="I86" s="6"/>
      <c r="J86" s="6"/>
    </row>
    <row r="87" spans="1:10" ht="18">
      <c r="A87" s="6"/>
      <c r="B87" s="32"/>
      <c r="C87" s="32"/>
      <c r="D87" s="32"/>
      <c r="E87" s="32"/>
      <c r="F87" s="32"/>
      <c r="G87" s="32"/>
      <c r="H87" s="32"/>
      <c r="I87" s="6"/>
      <c r="J87" s="6"/>
    </row>
    <row r="88" spans="1:10" ht="18">
      <c r="A88" s="6"/>
      <c r="B88" s="32"/>
      <c r="C88" s="32"/>
      <c r="D88" s="32"/>
      <c r="E88" s="32"/>
      <c r="F88" s="32"/>
      <c r="G88" s="32"/>
      <c r="H88" s="32"/>
      <c r="I88" s="6"/>
      <c r="J88" s="6"/>
    </row>
    <row r="89" spans="1:10" ht="18">
      <c r="A89" s="6"/>
      <c r="B89" s="32"/>
      <c r="C89" s="32"/>
      <c r="D89" s="32"/>
      <c r="E89" s="32"/>
      <c r="F89" s="32"/>
      <c r="G89" s="32"/>
      <c r="H89" s="32"/>
      <c r="I89" s="6"/>
      <c r="J89" s="6"/>
    </row>
    <row r="90" spans="1:10" ht="18">
      <c r="A90" s="6"/>
      <c r="B90" s="32"/>
      <c r="C90" s="32"/>
      <c r="D90" s="32"/>
      <c r="E90" s="32"/>
      <c r="F90" s="32"/>
      <c r="G90" s="32"/>
      <c r="H90" s="32"/>
      <c r="I90" s="6"/>
      <c r="J90" s="6"/>
    </row>
    <row r="91" spans="1:10" ht="18">
      <c r="A91" s="6"/>
      <c r="B91" s="32"/>
      <c r="C91" s="32"/>
      <c r="D91" s="32"/>
      <c r="E91" s="32"/>
      <c r="F91" s="32"/>
      <c r="G91" s="32"/>
      <c r="H91" s="32"/>
      <c r="I91" s="6"/>
      <c r="J91" s="6"/>
    </row>
    <row r="92" spans="1:10" ht="18">
      <c r="A92" s="6"/>
      <c r="B92" s="32"/>
      <c r="C92" s="32"/>
      <c r="D92" s="32"/>
      <c r="E92" s="32"/>
      <c r="F92" s="32"/>
      <c r="G92" s="32"/>
      <c r="H92" s="32"/>
      <c r="I92" s="6"/>
      <c r="J92" s="6"/>
    </row>
    <row r="93" spans="1:10" ht="18">
      <c r="A93" s="6"/>
      <c r="B93" s="32"/>
      <c r="C93" s="32"/>
      <c r="D93" s="32"/>
      <c r="E93" s="32"/>
      <c r="F93" s="32"/>
      <c r="G93" s="32"/>
      <c r="H93" s="32"/>
      <c r="I93" s="6"/>
      <c r="J93" s="6"/>
    </row>
    <row r="94" spans="1:10" ht="18">
      <c r="A94" s="6"/>
      <c r="B94" s="32"/>
      <c r="C94" s="32"/>
      <c r="D94" s="32"/>
      <c r="E94" s="32"/>
      <c r="F94" s="32"/>
      <c r="G94" s="32"/>
      <c r="H94" s="32"/>
      <c r="I94" s="6"/>
      <c r="J94" s="6"/>
    </row>
    <row r="95" spans="1:10" ht="18">
      <c r="A95" s="6"/>
      <c r="B95" s="32"/>
      <c r="C95" s="32"/>
      <c r="D95" s="32"/>
      <c r="E95" s="32"/>
      <c r="F95" s="32"/>
      <c r="G95" s="32"/>
      <c r="H95" s="32"/>
      <c r="I95" s="6"/>
      <c r="J95" s="6"/>
    </row>
    <row r="96" spans="1:10" ht="18">
      <c r="A96" s="6"/>
      <c r="B96" s="32"/>
      <c r="C96" s="32"/>
      <c r="D96" s="32"/>
      <c r="E96" s="32"/>
      <c r="F96" s="32"/>
      <c r="G96" s="32"/>
      <c r="H96" s="32"/>
      <c r="I96" s="6"/>
      <c r="J96" s="6"/>
    </row>
    <row r="97" spans="1:10" ht="18">
      <c r="A97" s="6"/>
      <c r="B97" s="32"/>
      <c r="C97" s="32"/>
      <c r="D97" s="32"/>
      <c r="E97" s="32"/>
      <c r="F97" s="32"/>
      <c r="G97" s="32"/>
      <c r="H97" s="32"/>
      <c r="I97" s="6"/>
      <c r="J97" s="6"/>
    </row>
    <row r="98" spans="1:10" ht="18">
      <c r="A98" s="6"/>
      <c r="B98" s="32"/>
      <c r="C98" s="32"/>
      <c r="D98" s="32"/>
      <c r="E98" s="32"/>
      <c r="F98" s="32"/>
      <c r="G98" s="32"/>
      <c r="H98" s="32"/>
      <c r="I98" s="6"/>
      <c r="J98" s="6"/>
    </row>
    <row r="99" spans="1:10" ht="18">
      <c r="A99" s="6"/>
      <c r="B99" s="32"/>
      <c r="C99" s="32"/>
      <c r="D99" s="32"/>
      <c r="E99" s="32"/>
      <c r="F99" s="32"/>
      <c r="G99" s="32"/>
      <c r="H99" s="32"/>
      <c r="I99" s="6"/>
      <c r="J99" s="6"/>
    </row>
    <row r="100" spans="1:10" ht="18">
      <c r="A100" s="6"/>
      <c r="B100" s="32"/>
      <c r="C100" s="32"/>
      <c r="D100" s="32"/>
      <c r="E100" s="32"/>
      <c r="F100" s="32"/>
      <c r="G100" s="32"/>
      <c r="H100" s="32"/>
      <c r="I100" s="6"/>
      <c r="J100" s="6"/>
    </row>
    <row r="101" spans="1:10" ht="14.25">
      <c r="A101" s="6"/>
      <c r="B101" s="6"/>
      <c r="C101" s="6"/>
      <c r="D101" s="6"/>
      <c r="E101" s="6"/>
      <c r="F101" s="6"/>
      <c r="G101" s="6"/>
      <c r="H101" s="6"/>
      <c r="I101" s="6"/>
      <c r="J101" s="6"/>
    </row>
    <row r="102" spans="1:10" ht="14.25">
      <c r="A102" s="6"/>
      <c r="B102" s="6"/>
      <c r="C102" s="6"/>
      <c r="D102" s="6"/>
      <c r="E102" s="6"/>
      <c r="F102" s="6"/>
      <c r="G102" s="6"/>
      <c r="H102" s="6"/>
      <c r="I102" s="6"/>
      <c r="J102" s="6"/>
    </row>
    <row r="103" spans="1:10" ht="14.25">
      <c r="A103" s="6"/>
      <c r="B103" s="6"/>
      <c r="C103" s="6"/>
      <c r="D103" s="6"/>
      <c r="E103" s="6"/>
      <c r="F103" s="6"/>
      <c r="G103" s="6"/>
      <c r="H103" s="6"/>
      <c r="I103" s="6"/>
      <c r="J103" s="6"/>
    </row>
    <row r="104" spans="1:10" ht="14.25">
      <c r="A104" s="6"/>
      <c r="B104" s="6"/>
      <c r="C104" s="6"/>
      <c r="D104" s="6"/>
      <c r="E104" s="6"/>
      <c r="F104" s="6"/>
      <c r="G104" s="6"/>
      <c r="H104" s="6"/>
      <c r="I104" s="6"/>
      <c r="J104" s="6"/>
    </row>
    <row r="105" spans="1:10" ht="14.25">
      <c r="A105" s="6"/>
      <c r="B105" s="6"/>
      <c r="C105" s="6"/>
      <c r="D105" s="6"/>
      <c r="E105" s="6"/>
      <c r="F105" s="6"/>
      <c r="G105" s="6"/>
      <c r="H105" s="6"/>
      <c r="I105" s="6"/>
      <c r="J105" s="6"/>
    </row>
    <row r="106" spans="1:10" ht="14.25">
      <c r="A106" s="6"/>
      <c r="B106" s="6"/>
      <c r="C106" s="6"/>
      <c r="D106" s="6"/>
      <c r="E106" s="6"/>
      <c r="F106" s="6"/>
      <c r="G106" s="6"/>
      <c r="H106" s="6"/>
      <c r="I106" s="6"/>
      <c r="J106" s="6"/>
    </row>
    <row r="107" spans="1:10" ht="14.25">
      <c r="A107" s="6"/>
      <c r="B107" s="6"/>
      <c r="C107" s="6"/>
      <c r="D107" s="6"/>
      <c r="E107" s="6"/>
      <c r="F107" s="6"/>
      <c r="G107" s="6"/>
      <c r="H107" s="6"/>
      <c r="I107" s="6"/>
      <c r="J107" s="6"/>
    </row>
    <row r="108" spans="1:10" ht="14.25">
      <c r="A108" s="6"/>
      <c r="B108" s="6"/>
      <c r="C108" s="6"/>
      <c r="D108" s="6"/>
      <c r="E108" s="6"/>
      <c r="F108" s="6"/>
      <c r="G108" s="6"/>
      <c r="H108" s="6"/>
      <c r="I108" s="6"/>
      <c r="J108" s="6"/>
    </row>
    <row r="109" spans="1:10" ht="14.25">
      <c r="A109" s="6"/>
      <c r="B109" s="6"/>
      <c r="C109" s="6"/>
      <c r="D109" s="6"/>
      <c r="E109" s="6"/>
      <c r="F109" s="6"/>
      <c r="G109" s="6"/>
      <c r="H109" s="6"/>
      <c r="I109" s="6"/>
      <c r="J109" s="6"/>
    </row>
    <row r="110" spans="1:10" ht="14.25">
      <c r="A110" s="6"/>
      <c r="B110" s="6"/>
      <c r="C110" s="6"/>
      <c r="D110" s="6"/>
      <c r="E110" s="6"/>
      <c r="F110" s="6"/>
      <c r="G110" s="6"/>
      <c r="H110" s="6"/>
      <c r="I110" s="6"/>
      <c r="J110" s="6"/>
    </row>
    <row r="111" spans="1:10" ht="14.25">
      <c r="A111" s="6"/>
      <c r="B111" s="6"/>
      <c r="C111" s="6"/>
      <c r="D111" s="6"/>
      <c r="E111" s="6"/>
      <c r="F111" s="6"/>
      <c r="G111" s="6"/>
      <c r="H111" s="6"/>
      <c r="I111" s="6"/>
      <c r="J111" s="6"/>
    </row>
    <row r="112" spans="1:10" ht="14.25">
      <c r="A112" s="6"/>
      <c r="B112" s="6"/>
      <c r="C112" s="6"/>
      <c r="D112" s="6"/>
      <c r="E112" s="6"/>
      <c r="F112" s="6"/>
      <c r="G112" s="6"/>
      <c r="H112" s="6"/>
      <c r="I112" s="6"/>
      <c r="J112" s="6"/>
    </row>
    <row r="113" spans="1:10" ht="14.25">
      <c r="A113" s="6"/>
      <c r="B113" s="6"/>
      <c r="C113" s="6"/>
      <c r="D113" s="6"/>
      <c r="E113" s="6"/>
      <c r="F113" s="6"/>
      <c r="G113" s="6"/>
      <c r="H113" s="6"/>
      <c r="I113" s="6"/>
      <c r="J113" s="6"/>
    </row>
  </sheetData>
  <sheetProtection/>
  <mergeCells count="35">
    <mergeCell ref="B44:I44"/>
    <mergeCell ref="B41:J41"/>
    <mergeCell ref="B42:J42"/>
    <mergeCell ref="B35:J35"/>
    <mergeCell ref="I11:I12"/>
    <mergeCell ref="D30:D31"/>
    <mergeCell ref="B16:B17"/>
    <mergeCell ref="B40:J40"/>
    <mergeCell ref="C26:C27"/>
    <mergeCell ref="D26:I26"/>
    <mergeCell ref="B21:B22"/>
    <mergeCell ref="A11:A12"/>
    <mergeCell ref="C16:C17"/>
    <mergeCell ref="C21:C22"/>
    <mergeCell ref="B38:J38"/>
    <mergeCell ref="J26:L26"/>
    <mergeCell ref="D16:L16"/>
    <mergeCell ref="D21:L21"/>
    <mergeCell ref="B39:J39"/>
    <mergeCell ref="H11:H12"/>
    <mergeCell ref="B30:B31"/>
    <mergeCell ref="F30:F31"/>
    <mergeCell ref="B36:J36"/>
    <mergeCell ref="E30:E31"/>
    <mergeCell ref="E11:E12"/>
    <mergeCell ref="C30:C31"/>
    <mergeCell ref="B26:B27"/>
    <mergeCell ref="B37:J37"/>
    <mergeCell ref="B7:H7"/>
    <mergeCell ref="B9:G9"/>
    <mergeCell ref="B11:B12"/>
    <mergeCell ref="D11:D12"/>
    <mergeCell ref="C11:C12"/>
    <mergeCell ref="F11:F12"/>
    <mergeCell ref="G11:G12"/>
  </mergeCells>
  <conditionalFormatting sqref="C32:F33 AC10:AD10 AC15:AD34">
    <cfRule type="cellIs" priority="3" dxfId="1" operator="lessThanOrEqual" stopIfTrue="1">
      <formula>0</formula>
    </cfRule>
  </conditionalFormatting>
  <printOptions/>
  <pageMargins left="0.7086614173228347" right="0.7086614173228347" top="0.7480314960629921" bottom="0.7480314960629921" header="0.31496062992125984" footer="0.31496062992125984"/>
  <pageSetup fitToHeight="0" fitToWidth="1" orientation="landscape" paperSize="9"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2023-10-09T09:39:29Z</dcterms:modified>
  <cp:category/>
  <cp:version/>
  <cp:contentType/>
  <cp:contentStatus/>
</cp:coreProperties>
</file>